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табл. 3 на 29.09.2025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F40" i="4" l="1"/>
  <c r="F35" i="4"/>
  <c r="E35" i="4"/>
  <c r="C36" i="4"/>
  <c r="D35" i="4"/>
  <c r="C35" i="4"/>
  <c r="D36" i="4" s="1"/>
  <c r="F36" i="4"/>
  <c r="E36" i="4"/>
  <c r="G17" i="4" l="1"/>
  <c r="G16" i="4" l="1"/>
</calcChain>
</file>

<file path=xl/sharedStrings.xml><?xml version="1.0" encoding="utf-8"?>
<sst xmlns="http://schemas.openxmlformats.org/spreadsheetml/2006/main" count="131" uniqueCount="79">
  <si>
    <t xml:space="preserve">№ </t>
  </si>
  <si>
    <t>Адреса будинку</t>
  </si>
  <si>
    <t>Вид робіт</t>
  </si>
  <si>
    <t>Найменування осіб, що звернулись із заявкою (ініціативна група співвласників багатоквартирного будинку/ОСББ/ЖБК)</t>
  </si>
  <si>
    <t>Дата подання заявки</t>
  </si>
  <si>
    <t>Стан виконання заявки</t>
  </si>
  <si>
    <t>ініціативна група ОСББ</t>
  </si>
  <si>
    <t>Вартість робіт, тис. грн.</t>
  </si>
  <si>
    <t>подано</t>
  </si>
  <si>
    <t>Реєстр.  № заявки</t>
  </si>
  <si>
    <t>ініціативна група ЖБК</t>
  </si>
  <si>
    <t>кап. ремонт покрівлі</t>
  </si>
  <si>
    <t>ВСЬОГО</t>
  </si>
  <si>
    <t>кап. ремонт мереж ХВП, ГВП, каналізації</t>
  </si>
  <si>
    <t>кап. ремонт ліфта</t>
  </si>
  <si>
    <t>Примітка</t>
  </si>
  <si>
    <t>вул. Пантелеймона Куліша, 19</t>
  </si>
  <si>
    <t>103/45/КО-898</t>
  </si>
  <si>
    <t>вул. Ентузіастів, 31/1</t>
  </si>
  <si>
    <t>103/45/КО-1019</t>
  </si>
  <si>
    <t>вул. Ентузіастів, 35</t>
  </si>
  <si>
    <t>103/45/КО-1018</t>
  </si>
  <si>
    <t>неповний пакет документів</t>
  </si>
  <si>
    <t>вул. Ентузіастів, 45</t>
  </si>
  <si>
    <t>103/45/1497</t>
  </si>
  <si>
    <t>Русанівська набережна, 16</t>
  </si>
  <si>
    <t>Русанівська набережна, 18</t>
  </si>
  <si>
    <t>Русанівська набережна, 20</t>
  </si>
  <si>
    <t>103/45/КО-51</t>
  </si>
  <si>
    <t>103/45/КО-52</t>
  </si>
  <si>
    <t>103/45/КО-53</t>
  </si>
  <si>
    <t>кап. ремонт вантаж. ліфта</t>
  </si>
  <si>
    <t xml:space="preserve">ініціативна група </t>
  </si>
  <si>
    <t>вул. Князя Романа Мстиславича, 16</t>
  </si>
  <si>
    <t>103/45/КО-18</t>
  </si>
  <si>
    <t>кап. ремонт пасаж. і вантаж. ліфтів</t>
  </si>
  <si>
    <t>вул. Березняківська, 20</t>
  </si>
  <si>
    <t>103/45/КО-1022</t>
  </si>
  <si>
    <t>складання енергетичного сертифікату</t>
  </si>
  <si>
    <t>подана пропозиція на коригування станом на 14.03.2024</t>
  </si>
  <si>
    <t>кошторис на 25,0 тис. грн, протокол на 40,0 тис. грн., пакет документів здали 21.03.2025</t>
  </si>
  <si>
    <t>бульв. Дарницький, 3-А</t>
  </si>
  <si>
    <t>103/45/КО-9</t>
  </si>
  <si>
    <t>кап. ремонт вантаж. ліфтів</t>
  </si>
  <si>
    <t>просп. Воскресенський, 8</t>
  </si>
  <si>
    <t>103/45/КО-192</t>
  </si>
  <si>
    <t>кап. ремонт сходової клітини</t>
  </si>
  <si>
    <t>103/45/КО-525</t>
  </si>
  <si>
    <t>ініціативна група ЖБК "Метробудівець-2"</t>
  </si>
  <si>
    <t>103/45/КО-595</t>
  </si>
  <si>
    <t>вул. Князя Романа Мстиславича, 18 (під. 2)</t>
  </si>
  <si>
    <t>вул. Князя Романа Мстиславича, 18 (під. 1)</t>
  </si>
  <si>
    <t>вул. Андрія Малишка, 31-А</t>
  </si>
  <si>
    <t>103/45/КО-900</t>
  </si>
  <si>
    <t>вул. Князя Романа Мстиславича, 8 (під. 1)</t>
  </si>
  <si>
    <t>103/45/КО-594</t>
  </si>
  <si>
    <t>103/45/КО-913</t>
  </si>
  <si>
    <t>кап. ремонт пасаж. ліфта</t>
  </si>
  <si>
    <t>вул. Краківська, 18 (під. 2 )</t>
  </si>
  <si>
    <t>вул. Андрія Малишка, 25</t>
  </si>
  <si>
    <t>103/45/КО-1066</t>
  </si>
  <si>
    <t>вул. Сосницька,10 (під. 1)</t>
  </si>
  <si>
    <t>103/45/КО-1063</t>
  </si>
  <si>
    <t>вул. Князя Романа Мстиславича, 2</t>
  </si>
  <si>
    <t>103/45/КО-1082</t>
  </si>
  <si>
    <t>ініціативна група Керуюча компанія "Наша"</t>
  </si>
  <si>
    <t>ініціативна група ЖБК "КАДР"</t>
  </si>
  <si>
    <t>вул. А. Солов'яненка, 8 під. 3</t>
  </si>
  <si>
    <t>103/45/КО-1572</t>
  </si>
  <si>
    <t>вул. А. Солов'яненка, 8 під. 4</t>
  </si>
  <si>
    <t>103/45/КО-1571</t>
  </si>
  <si>
    <t>заміна вікон</t>
  </si>
  <si>
    <t>вул. Райдужна, 17-А</t>
  </si>
  <si>
    <t>103/45/КО-1492</t>
  </si>
  <si>
    <t>в розпр 245, 407 не включені</t>
  </si>
  <si>
    <t>вул. Ентузіастів, 33</t>
  </si>
  <si>
    <t>103/45/КО-1677</t>
  </si>
  <si>
    <t>кап. ремонт пасаж. ліфтів</t>
  </si>
  <si>
    <t>Дніпровський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</si>
</sst>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dd\.mm\.yyyy;@"/>
    <numFmt numFmtId="167" formatCode="0.00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164" fontId="1" fillId="0" borderId="0" xfId="0" applyNumberFormat="1" applyFont="1"/>
    <xf numFmtId="166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Fill="1" applyBorder="1"/>
    <xf numFmtId="164" fontId="1" fillId="0" borderId="1" xfId="0" applyNumberFormat="1" applyFont="1" applyBorder="1"/>
    <xf numFmtId="0" fontId="3" fillId="0" borderId="1" xfId="0" applyFont="1" applyBorder="1" applyAlignment="1">
      <alignment wrapText="1"/>
    </xf>
    <xf numFmtId="2" fontId="1" fillId="0" borderId="1" xfId="0" applyNumberFormat="1" applyFont="1" applyFill="1" applyBorder="1" applyAlignment="1">
      <alignment vertical="center" wrapText="1"/>
    </xf>
    <xf numFmtId="167" fontId="1" fillId="0" borderId="1" xfId="0" applyNumberFormat="1" applyFont="1" applyBorder="1"/>
    <xf numFmtId="167" fontId="4" fillId="0" borderId="1" xfId="0" applyNumberFormat="1" applyFont="1" applyBorder="1"/>
    <xf numFmtId="167" fontId="1" fillId="0" borderId="1" xfId="0" applyNumberFormat="1" applyFont="1" applyFill="1" applyBorder="1"/>
    <xf numFmtId="0" fontId="5" fillId="0" borderId="0" xfId="0" applyFont="1" applyFill="1"/>
    <xf numFmtId="165" fontId="5" fillId="0" borderId="0" xfId="0" applyNumberFormat="1" applyFont="1" applyFill="1"/>
    <xf numFmtId="2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/>
    <xf numFmtId="164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3:J42"/>
  <sheetViews>
    <sheetView tabSelected="1" zoomScale="110" zoomScaleNormal="110" workbookViewId="0">
      <selection activeCell="B3" sqref="B3"/>
    </sheetView>
  </sheetViews>
  <sheetFormatPr defaultColWidth="9.140625" defaultRowHeight="12.75" x14ac:dyDescent="0.2"/>
  <cols>
    <col min="1" max="1" width="3.42578125" style="1" customWidth="1"/>
    <col min="2" max="2" width="22.7109375" style="1" customWidth="1"/>
    <col min="3" max="3" width="29.7109375" style="1" customWidth="1"/>
    <col min="4" max="4" width="9.5703125" style="1" customWidth="1"/>
    <col min="5" max="5" width="15.28515625" style="1" customWidth="1"/>
    <col min="6" max="6" width="35.140625" style="1" customWidth="1"/>
    <col min="7" max="7" width="8.42578125" style="1" customWidth="1"/>
    <col min="8" max="8" width="10.42578125" style="1" customWidth="1"/>
    <col min="9" max="9" width="23" style="1" customWidth="1"/>
    <col min="10" max="16384" width="9.140625" style="1"/>
  </cols>
  <sheetData>
    <row r="3" spans="1:10" x14ac:dyDescent="0.2">
      <c r="B3" s="26" t="s">
        <v>78</v>
      </c>
    </row>
    <row r="4" spans="1:10" ht="81.75" customHeight="1" x14ac:dyDescent="0.2">
      <c r="A4" s="2" t="s">
        <v>0</v>
      </c>
      <c r="B4" s="3" t="s">
        <v>3</v>
      </c>
      <c r="C4" s="4" t="s">
        <v>1</v>
      </c>
      <c r="D4" s="4" t="s">
        <v>4</v>
      </c>
      <c r="E4" s="3" t="s">
        <v>9</v>
      </c>
      <c r="F4" s="4" t="s">
        <v>2</v>
      </c>
      <c r="G4" s="24" t="s">
        <v>7</v>
      </c>
      <c r="H4" s="3" t="s">
        <v>5</v>
      </c>
      <c r="I4" s="3" t="s">
        <v>15</v>
      </c>
    </row>
    <row r="5" spans="1:10" x14ac:dyDescent="0.2">
      <c r="A5" s="2">
        <v>1</v>
      </c>
      <c r="B5" s="3" t="s">
        <v>10</v>
      </c>
      <c r="C5" s="15" t="s">
        <v>16</v>
      </c>
      <c r="D5" s="11">
        <v>45558</v>
      </c>
      <c r="E5" s="3" t="s">
        <v>17</v>
      </c>
      <c r="F5" s="5" t="s">
        <v>14</v>
      </c>
      <c r="G5" s="25">
        <v>317.3</v>
      </c>
      <c r="H5" s="5" t="s">
        <v>8</v>
      </c>
      <c r="I5" s="12"/>
      <c r="J5" s="10"/>
    </row>
    <row r="6" spans="1:10" x14ac:dyDescent="0.2">
      <c r="A6" s="2">
        <v>2</v>
      </c>
      <c r="B6" s="3" t="s">
        <v>6</v>
      </c>
      <c r="C6" s="15" t="s">
        <v>18</v>
      </c>
      <c r="D6" s="11">
        <v>45594</v>
      </c>
      <c r="E6" s="3" t="s">
        <v>19</v>
      </c>
      <c r="F6" s="7" t="s">
        <v>11</v>
      </c>
      <c r="G6" s="25">
        <v>2198.1999999999998</v>
      </c>
      <c r="H6" s="5" t="s">
        <v>8</v>
      </c>
      <c r="I6" s="12" t="s">
        <v>22</v>
      </c>
      <c r="J6" s="10"/>
    </row>
    <row r="7" spans="1:10" x14ac:dyDescent="0.2">
      <c r="A7" s="2">
        <v>3</v>
      </c>
      <c r="B7" s="3" t="s">
        <v>10</v>
      </c>
      <c r="C7" s="15" t="s">
        <v>20</v>
      </c>
      <c r="D7" s="11">
        <v>45594</v>
      </c>
      <c r="E7" s="3" t="s">
        <v>21</v>
      </c>
      <c r="F7" s="7" t="s">
        <v>13</v>
      </c>
      <c r="G7" s="25">
        <v>1499.5</v>
      </c>
      <c r="H7" s="5" t="s">
        <v>8</v>
      </c>
      <c r="I7" s="12" t="s">
        <v>22</v>
      </c>
      <c r="J7" s="10"/>
    </row>
    <row r="8" spans="1:10" x14ac:dyDescent="0.2">
      <c r="A8" s="2">
        <v>4</v>
      </c>
      <c r="B8" s="3" t="s">
        <v>6</v>
      </c>
      <c r="C8" s="15" t="s">
        <v>23</v>
      </c>
      <c r="D8" s="11">
        <v>45551</v>
      </c>
      <c r="E8" s="3" t="s">
        <v>24</v>
      </c>
      <c r="F8" s="5" t="s">
        <v>11</v>
      </c>
      <c r="G8" s="25">
        <v>1312.3</v>
      </c>
      <c r="H8" s="5" t="s">
        <v>8</v>
      </c>
      <c r="I8" s="6"/>
      <c r="J8" s="10"/>
    </row>
    <row r="9" spans="1:10" x14ac:dyDescent="0.2">
      <c r="A9" s="2">
        <v>5</v>
      </c>
      <c r="B9" s="3" t="s">
        <v>10</v>
      </c>
      <c r="C9" s="15" t="s">
        <v>25</v>
      </c>
      <c r="D9" s="11">
        <v>45674</v>
      </c>
      <c r="E9" s="3" t="s">
        <v>28</v>
      </c>
      <c r="F9" s="5" t="s">
        <v>31</v>
      </c>
      <c r="G9" s="25">
        <v>2800</v>
      </c>
      <c r="H9" s="5" t="s">
        <v>8</v>
      </c>
      <c r="I9" s="6"/>
      <c r="J9" s="10"/>
    </row>
    <row r="10" spans="1:10" x14ac:dyDescent="0.2">
      <c r="A10" s="2">
        <v>6</v>
      </c>
      <c r="B10" s="3" t="s">
        <v>10</v>
      </c>
      <c r="C10" s="15" t="s">
        <v>26</v>
      </c>
      <c r="D10" s="11">
        <v>45674</v>
      </c>
      <c r="E10" s="3" t="s">
        <v>29</v>
      </c>
      <c r="F10" s="5" t="s">
        <v>31</v>
      </c>
      <c r="G10" s="25">
        <v>2800</v>
      </c>
      <c r="H10" s="5" t="s">
        <v>8</v>
      </c>
      <c r="I10" s="6"/>
      <c r="J10" s="10"/>
    </row>
    <row r="11" spans="1:10" x14ac:dyDescent="0.2">
      <c r="A11" s="2">
        <v>7</v>
      </c>
      <c r="B11" s="3" t="s">
        <v>10</v>
      </c>
      <c r="C11" s="15" t="s">
        <v>27</v>
      </c>
      <c r="D11" s="11">
        <v>45674</v>
      </c>
      <c r="E11" s="3" t="s">
        <v>30</v>
      </c>
      <c r="F11" s="5" t="s">
        <v>31</v>
      </c>
      <c r="G11" s="25">
        <v>2800</v>
      </c>
      <c r="H11" s="5" t="s">
        <v>8</v>
      </c>
      <c r="I11" s="6"/>
      <c r="J11" s="10"/>
    </row>
    <row r="12" spans="1:10" x14ac:dyDescent="0.2">
      <c r="A12" s="2">
        <v>8</v>
      </c>
      <c r="B12" s="3" t="s">
        <v>32</v>
      </c>
      <c r="C12" s="15" t="s">
        <v>33</v>
      </c>
      <c r="D12" s="11">
        <v>45665</v>
      </c>
      <c r="E12" s="3" t="s">
        <v>34</v>
      </c>
      <c r="F12" s="5" t="s">
        <v>35</v>
      </c>
      <c r="G12" s="25">
        <v>2337.6</v>
      </c>
      <c r="H12" s="5" t="s">
        <v>8</v>
      </c>
      <c r="I12" s="6"/>
      <c r="J12" s="10"/>
    </row>
    <row r="13" spans="1:10" ht="45" x14ac:dyDescent="0.2">
      <c r="A13" s="2">
        <v>9</v>
      </c>
      <c r="B13" s="3" t="s">
        <v>6</v>
      </c>
      <c r="C13" s="15" t="s">
        <v>36</v>
      </c>
      <c r="D13" s="11">
        <v>45593</v>
      </c>
      <c r="E13" s="3" t="s">
        <v>37</v>
      </c>
      <c r="F13" s="5" t="s">
        <v>38</v>
      </c>
      <c r="G13" s="13">
        <v>40</v>
      </c>
      <c r="H13" s="5" t="s">
        <v>8</v>
      </c>
      <c r="I13" s="14" t="s">
        <v>40</v>
      </c>
      <c r="J13" s="10"/>
    </row>
    <row r="14" spans="1:10" x14ac:dyDescent="0.2">
      <c r="A14" s="2">
        <v>10</v>
      </c>
      <c r="B14" s="3" t="s">
        <v>32</v>
      </c>
      <c r="C14" s="3" t="s">
        <v>41</v>
      </c>
      <c r="D14" s="11">
        <v>45663</v>
      </c>
      <c r="E14" s="3" t="s">
        <v>42</v>
      </c>
      <c r="F14" s="5" t="s">
        <v>43</v>
      </c>
      <c r="G14" s="13">
        <v>6320.6760000000004</v>
      </c>
      <c r="H14" s="5" t="s">
        <v>8</v>
      </c>
      <c r="I14" s="14"/>
      <c r="J14" s="10"/>
    </row>
    <row r="15" spans="1:10" x14ac:dyDescent="0.2">
      <c r="A15" s="2">
        <v>11</v>
      </c>
      <c r="B15" s="3" t="s">
        <v>32</v>
      </c>
      <c r="C15" s="15" t="s">
        <v>44</v>
      </c>
      <c r="D15" s="11">
        <v>45719</v>
      </c>
      <c r="E15" s="3" t="s">
        <v>45</v>
      </c>
      <c r="F15" s="5" t="s">
        <v>46</v>
      </c>
      <c r="G15" s="13">
        <v>126.79900000000001</v>
      </c>
      <c r="H15" s="5" t="s">
        <v>8</v>
      </c>
      <c r="I15" s="14"/>
      <c r="J15" s="10"/>
    </row>
    <row r="16" spans="1:10" ht="25.5" x14ac:dyDescent="0.2">
      <c r="A16" s="2">
        <v>12</v>
      </c>
      <c r="B16" s="3" t="s">
        <v>48</v>
      </c>
      <c r="C16" s="3" t="s">
        <v>51</v>
      </c>
      <c r="D16" s="11">
        <v>45775</v>
      </c>
      <c r="E16" s="3" t="s">
        <v>47</v>
      </c>
      <c r="F16" s="5" t="s">
        <v>35</v>
      </c>
      <c r="G16" s="13">
        <f>(2735881.22+3264118.78)/1000</f>
        <v>6000</v>
      </c>
      <c r="H16" s="5" t="s">
        <v>8</v>
      </c>
      <c r="I16" s="14"/>
      <c r="J16" s="10"/>
    </row>
    <row r="17" spans="1:10" ht="25.5" x14ac:dyDescent="0.2">
      <c r="A17" s="2">
        <v>13</v>
      </c>
      <c r="B17" s="3" t="s">
        <v>66</v>
      </c>
      <c r="C17" s="3" t="s">
        <v>50</v>
      </c>
      <c r="D17" s="11">
        <v>45783</v>
      </c>
      <c r="E17" s="3" t="s">
        <v>49</v>
      </c>
      <c r="F17" s="5" t="s">
        <v>35</v>
      </c>
      <c r="G17" s="13">
        <f>(2712331.42+3287660.95)/1000</f>
        <v>5999.9923699999999</v>
      </c>
      <c r="H17" s="5" t="s">
        <v>8</v>
      </c>
      <c r="I17" s="14"/>
      <c r="J17" s="10"/>
    </row>
    <row r="18" spans="1:10" x14ac:dyDescent="0.2">
      <c r="A18" s="2">
        <v>14</v>
      </c>
      <c r="B18" s="3" t="s">
        <v>10</v>
      </c>
      <c r="C18" s="3" t="s">
        <v>52</v>
      </c>
      <c r="D18" s="11">
        <v>45818</v>
      </c>
      <c r="E18" s="15" t="s">
        <v>53</v>
      </c>
      <c r="F18" s="7" t="s">
        <v>13</v>
      </c>
      <c r="G18" s="13">
        <v>877.70699999999999</v>
      </c>
      <c r="H18" s="5" t="s">
        <v>8</v>
      </c>
      <c r="I18" s="14"/>
      <c r="J18" s="10"/>
    </row>
    <row r="19" spans="1:10" ht="25.5" x14ac:dyDescent="0.2">
      <c r="A19" s="2">
        <v>15</v>
      </c>
      <c r="B19" s="3" t="s">
        <v>32</v>
      </c>
      <c r="C19" s="3" t="s">
        <v>54</v>
      </c>
      <c r="D19" s="11">
        <v>45783</v>
      </c>
      <c r="E19" s="15" t="s">
        <v>55</v>
      </c>
      <c r="F19" s="5" t="s">
        <v>35</v>
      </c>
      <c r="G19" s="16">
        <v>6919.9669999999996</v>
      </c>
      <c r="H19" s="5" t="s">
        <v>8</v>
      </c>
      <c r="I19" s="14"/>
      <c r="J19" s="10"/>
    </row>
    <row r="20" spans="1:10" x14ac:dyDescent="0.2">
      <c r="A20" s="2">
        <v>16</v>
      </c>
      <c r="B20" s="3" t="s">
        <v>32</v>
      </c>
      <c r="C20" s="3" t="s">
        <v>58</v>
      </c>
      <c r="D20" s="11">
        <v>45788</v>
      </c>
      <c r="E20" s="15" t="s">
        <v>56</v>
      </c>
      <c r="F20" s="5" t="s">
        <v>57</v>
      </c>
      <c r="G20" s="16">
        <v>421.43200000000002</v>
      </c>
      <c r="H20" s="5" t="s">
        <v>8</v>
      </c>
      <c r="I20" s="6"/>
      <c r="J20" s="10"/>
    </row>
    <row r="21" spans="1:10" x14ac:dyDescent="0.2">
      <c r="A21" s="2">
        <v>17</v>
      </c>
      <c r="B21" s="3" t="s">
        <v>32</v>
      </c>
      <c r="C21" s="3" t="s">
        <v>59</v>
      </c>
      <c r="D21" s="11">
        <v>45841</v>
      </c>
      <c r="E21" s="15" t="s">
        <v>60</v>
      </c>
      <c r="F21" s="5" t="s">
        <v>57</v>
      </c>
      <c r="G21" s="16">
        <v>2803.0140000000001</v>
      </c>
      <c r="H21" s="5" t="s">
        <v>8</v>
      </c>
      <c r="I21" s="6"/>
      <c r="J21" s="10"/>
    </row>
    <row r="22" spans="1:10" x14ac:dyDescent="0.2">
      <c r="A22" s="2">
        <v>18</v>
      </c>
      <c r="B22" s="3" t="s">
        <v>32</v>
      </c>
      <c r="C22" s="3" t="s">
        <v>61</v>
      </c>
      <c r="D22" s="11">
        <v>45841</v>
      </c>
      <c r="E22" s="15" t="s">
        <v>62</v>
      </c>
      <c r="F22" s="5" t="s">
        <v>31</v>
      </c>
      <c r="G22" s="17">
        <v>2850</v>
      </c>
      <c r="H22" s="5" t="s">
        <v>8</v>
      </c>
      <c r="I22" s="6"/>
      <c r="J22" s="10"/>
    </row>
    <row r="23" spans="1:10" ht="25.5" x14ac:dyDescent="0.2">
      <c r="A23" s="2">
        <v>19</v>
      </c>
      <c r="B23" s="3" t="s">
        <v>65</v>
      </c>
      <c r="C23" s="3" t="s">
        <v>63</v>
      </c>
      <c r="D23" s="11">
        <v>45846</v>
      </c>
      <c r="E23" s="15" t="s">
        <v>64</v>
      </c>
      <c r="F23" s="5" t="s">
        <v>35</v>
      </c>
      <c r="G23" s="16">
        <v>5830.8739999999998</v>
      </c>
      <c r="H23" s="5" t="s">
        <v>8</v>
      </c>
      <c r="I23" s="6"/>
      <c r="J23" s="10"/>
    </row>
    <row r="24" spans="1:10" x14ac:dyDescent="0.2">
      <c r="A24" s="2">
        <v>20</v>
      </c>
      <c r="B24" s="3" t="s">
        <v>10</v>
      </c>
      <c r="C24" s="3" t="s">
        <v>67</v>
      </c>
      <c r="D24" s="11">
        <v>45911</v>
      </c>
      <c r="E24" s="15" t="s">
        <v>68</v>
      </c>
      <c r="F24" s="5" t="s">
        <v>57</v>
      </c>
      <c r="G24" s="16">
        <v>1800</v>
      </c>
      <c r="H24" s="5" t="s">
        <v>8</v>
      </c>
      <c r="I24" s="6"/>
      <c r="J24" s="10"/>
    </row>
    <row r="25" spans="1:10" x14ac:dyDescent="0.2">
      <c r="A25" s="2">
        <v>21</v>
      </c>
      <c r="B25" s="3" t="s">
        <v>10</v>
      </c>
      <c r="C25" s="3" t="s">
        <v>69</v>
      </c>
      <c r="D25" s="11">
        <v>45911</v>
      </c>
      <c r="E25" s="15" t="s">
        <v>70</v>
      </c>
      <c r="F25" s="5" t="s">
        <v>71</v>
      </c>
      <c r="G25" s="16">
        <v>453.32100000000003</v>
      </c>
      <c r="H25" s="5" t="s">
        <v>8</v>
      </c>
      <c r="I25" s="6"/>
      <c r="J25" s="10"/>
    </row>
    <row r="26" spans="1:10" x14ac:dyDescent="0.2">
      <c r="A26" s="2">
        <v>22</v>
      </c>
      <c r="B26" s="3" t="s">
        <v>10</v>
      </c>
      <c r="C26" s="3" t="s">
        <v>72</v>
      </c>
      <c r="D26" s="11">
        <v>45901</v>
      </c>
      <c r="E26" s="15" t="s">
        <v>73</v>
      </c>
      <c r="F26" s="5" t="s">
        <v>11</v>
      </c>
      <c r="G26" s="18">
        <v>1000.978</v>
      </c>
      <c r="H26" s="5" t="s">
        <v>8</v>
      </c>
      <c r="I26" s="6"/>
      <c r="J26" s="10"/>
    </row>
    <row r="27" spans="1:10" x14ac:dyDescent="0.2">
      <c r="A27" s="2">
        <v>23</v>
      </c>
      <c r="B27" s="3" t="s">
        <v>10</v>
      </c>
      <c r="C27" s="3" t="s">
        <v>75</v>
      </c>
      <c r="D27" s="11">
        <v>45923</v>
      </c>
      <c r="E27" s="15" t="s">
        <v>76</v>
      </c>
      <c r="F27" s="5" t="s">
        <v>77</v>
      </c>
      <c r="G27" s="16">
        <v>7790.1109999999999</v>
      </c>
      <c r="H27" s="5" t="s">
        <v>8</v>
      </c>
      <c r="I27" s="6"/>
      <c r="J27" s="10"/>
    </row>
    <row r="28" spans="1:10" x14ac:dyDescent="0.2">
      <c r="A28" s="6"/>
      <c r="B28" s="6"/>
      <c r="C28" s="6"/>
      <c r="D28" s="6"/>
      <c r="E28" s="6"/>
      <c r="F28" s="8" t="s">
        <v>12</v>
      </c>
      <c r="G28" s="9">
        <f>SUM(G5:G27)</f>
        <v>65299.771370000002</v>
      </c>
      <c r="H28" s="6"/>
      <c r="I28" s="6"/>
    </row>
    <row r="30" spans="1:10" s="19" customFormat="1" x14ac:dyDescent="0.2">
      <c r="G30" s="20"/>
    </row>
    <row r="31" spans="1:10" s="19" customFormat="1" x14ac:dyDescent="0.2">
      <c r="E31" s="19">
        <v>55</v>
      </c>
      <c r="F31" s="21">
        <v>2353.15</v>
      </c>
      <c r="G31" s="20" t="s">
        <v>39</v>
      </c>
    </row>
    <row r="32" spans="1:10" s="19" customFormat="1" x14ac:dyDescent="0.2">
      <c r="E32" s="19">
        <v>5</v>
      </c>
      <c r="F32" s="22">
        <v>229.6</v>
      </c>
      <c r="G32" s="20" t="s">
        <v>74</v>
      </c>
    </row>
    <row r="33" spans="3:8" s="19" customFormat="1" x14ac:dyDescent="0.2">
      <c r="C33" s="19">
        <v>1464.5</v>
      </c>
      <c r="D33" s="19">
        <v>32</v>
      </c>
      <c r="E33" s="19">
        <v>36</v>
      </c>
      <c r="F33" s="22">
        <v>1601.45</v>
      </c>
      <c r="G33" s="20"/>
      <c r="H33" s="20"/>
    </row>
    <row r="34" spans="3:8" s="19" customFormat="1" x14ac:dyDescent="0.2">
      <c r="C34" s="19">
        <v>366.55</v>
      </c>
      <c r="D34" s="19">
        <v>9</v>
      </c>
    </row>
    <row r="35" spans="3:8" s="19" customFormat="1" x14ac:dyDescent="0.2">
      <c r="C35" s="19">
        <f>C33+C34</f>
        <v>1831.05</v>
      </c>
      <c r="D35" s="19">
        <f>D33+D34</f>
        <v>41</v>
      </c>
      <c r="E35" s="19">
        <f>E32+E33</f>
        <v>41</v>
      </c>
      <c r="F35" s="22">
        <f>F32+F33</f>
        <v>1831.05</v>
      </c>
    </row>
    <row r="36" spans="3:8" s="19" customFormat="1" x14ac:dyDescent="0.2">
      <c r="C36" s="23">
        <f>C33/F31*100</f>
        <v>62.235726579266093</v>
      </c>
      <c r="D36" s="23">
        <f>C35/F31*100</f>
        <v>77.812719121177992</v>
      </c>
      <c r="E36" s="19">
        <f>E31-E35</f>
        <v>14</v>
      </c>
      <c r="F36" s="22">
        <f>F31-F35</f>
        <v>522.10000000000014</v>
      </c>
    </row>
    <row r="37" spans="3:8" s="19" customFormat="1" x14ac:dyDescent="0.2"/>
    <row r="38" spans="3:8" s="19" customFormat="1" x14ac:dyDescent="0.2"/>
    <row r="39" spans="3:8" s="19" customFormat="1" x14ac:dyDescent="0.2">
      <c r="F39" s="19">
        <v>1800000</v>
      </c>
    </row>
    <row r="40" spans="3:8" s="19" customFormat="1" x14ac:dyDescent="0.2">
      <c r="F40" s="19">
        <f>F39*5/100</f>
        <v>90000</v>
      </c>
    </row>
    <row r="41" spans="3:8" s="19" customFormat="1" x14ac:dyDescent="0.2"/>
    <row r="42" spans="3:8" s="19" customFormat="1" x14ac:dyDescent="0.2"/>
  </sheetData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табл. 3 на 29.09.2025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2025-10-03T10:29:01Z</dcterms:modified>
</cp:coreProperties>
</file>