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805" windowWidth="15120" windowHeight="5310" tabRatio="845"/>
  </bookViews>
  <sheets>
    <sheet name="січень-травень 2026" sheetId="5" r:id="rId1"/>
  </sheets>
  <definedNames>
    <definedName name="_xlnm.Print_Titles" localSheetId="0">'січень-травень 2026'!$5:$6</definedName>
  </definedNames>
  <calcPr calcId="145621" refMode="R1C1"/>
</workbook>
</file>

<file path=xl/calcChain.xml><?xml version="1.0" encoding="utf-8"?>
<calcChain xmlns="http://schemas.openxmlformats.org/spreadsheetml/2006/main">
  <c r="G55" i="5" l="1"/>
  <c r="F58" i="5"/>
  <c r="D58" i="5"/>
  <c r="C58" i="5"/>
  <c r="G59" i="5"/>
  <c r="E59" i="5"/>
  <c r="E55" i="5"/>
  <c r="G52" i="5" l="1"/>
  <c r="E52" i="5"/>
  <c r="G72" i="5"/>
  <c r="E72" i="5"/>
  <c r="G71" i="5"/>
  <c r="F71" i="5"/>
  <c r="D71" i="5"/>
  <c r="C71" i="5"/>
  <c r="E71" i="5" s="1"/>
  <c r="G70" i="5"/>
  <c r="E70" i="5"/>
  <c r="G69" i="5"/>
  <c r="E69" i="5"/>
  <c r="F68" i="5"/>
  <c r="D68" i="5"/>
  <c r="G68" i="5" s="1"/>
  <c r="C68" i="5"/>
  <c r="G67" i="5"/>
  <c r="E67" i="5"/>
  <c r="G66" i="5"/>
  <c r="E66" i="5"/>
  <c r="F65" i="5"/>
  <c r="D65" i="5"/>
  <c r="G65" i="5" s="1"/>
  <c r="C65" i="5"/>
  <c r="G64" i="5"/>
  <c r="E64" i="5"/>
  <c r="F63" i="5"/>
  <c r="D63" i="5"/>
  <c r="C63" i="5"/>
  <c r="G62" i="5"/>
  <c r="E62" i="5"/>
  <c r="G61" i="5"/>
  <c r="E61" i="5"/>
  <c r="G60" i="5"/>
  <c r="E60" i="5"/>
  <c r="G58" i="5"/>
  <c r="E58" i="5"/>
  <c r="G57" i="5"/>
  <c r="E57" i="5"/>
  <c r="G56" i="5"/>
  <c r="E56" i="5"/>
  <c r="G54" i="5"/>
  <c r="E54" i="5"/>
  <c r="G53" i="5"/>
  <c r="E53" i="5"/>
  <c r="G51" i="5"/>
  <c r="E51" i="5"/>
  <c r="G50" i="5"/>
  <c r="E50" i="5"/>
  <c r="G49" i="5"/>
  <c r="E49" i="5"/>
  <c r="F48" i="5"/>
  <c r="D48" i="5"/>
  <c r="C48" i="5"/>
  <c r="G47" i="5"/>
  <c r="E47" i="5"/>
  <c r="G46" i="5"/>
  <c r="F46" i="5"/>
  <c r="D46" i="5"/>
  <c r="D73" i="5" s="1"/>
  <c r="C46" i="5"/>
  <c r="E46" i="5" s="1"/>
  <c r="G43" i="5"/>
  <c r="E43" i="5"/>
  <c r="G42" i="5"/>
  <c r="E42" i="5"/>
  <c r="F41" i="5"/>
  <c r="D41" i="5"/>
  <c r="C41" i="5"/>
  <c r="G40" i="5"/>
  <c r="E40" i="5"/>
  <c r="G39" i="5"/>
  <c r="E39" i="5"/>
  <c r="F38" i="5"/>
  <c r="D38" i="5"/>
  <c r="C38" i="5"/>
  <c r="G37" i="5"/>
  <c r="E37" i="5"/>
  <c r="G36" i="5"/>
  <c r="E36" i="5"/>
  <c r="G35" i="5"/>
  <c r="E35" i="5"/>
  <c r="F34" i="5"/>
  <c r="D34" i="5"/>
  <c r="C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F26" i="5"/>
  <c r="D26" i="5"/>
  <c r="C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F10" i="5"/>
  <c r="D10" i="5"/>
  <c r="C10" i="5"/>
  <c r="G9" i="5"/>
  <c r="E9" i="5"/>
  <c r="F8" i="5"/>
  <c r="D8" i="5"/>
  <c r="C8" i="5"/>
  <c r="G63" i="5" l="1"/>
  <c r="F73" i="5"/>
  <c r="G73" i="5" s="1"/>
  <c r="G41" i="5"/>
  <c r="G38" i="5"/>
  <c r="G34" i="5"/>
  <c r="G26" i="5"/>
  <c r="F44" i="5"/>
  <c r="G10" i="5"/>
  <c r="E65" i="5"/>
  <c r="G48" i="5"/>
  <c r="E41" i="5"/>
  <c r="E34" i="5"/>
  <c r="D44" i="5"/>
  <c r="D74" i="5" s="1"/>
  <c r="E10" i="5"/>
  <c r="C44" i="5"/>
  <c r="E8" i="5"/>
  <c r="G8" i="5"/>
  <c r="E26" i="5"/>
  <c r="E38" i="5"/>
  <c r="E48" i="5"/>
  <c r="E63" i="5"/>
  <c r="E68" i="5"/>
  <c r="C73" i="5"/>
  <c r="F74" i="5" l="1"/>
  <c r="G74" i="5" s="1"/>
  <c r="E44" i="5"/>
  <c r="G44" i="5"/>
  <c r="C74" i="5"/>
  <c r="E74" i="5" s="1"/>
  <c r="E73" i="5"/>
</calcChain>
</file>

<file path=xl/sharedStrings.xml><?xml version="1.0" encoding="utf-8"?>
<sst xmlns="http://schemas.openxmlformats.org/spreadsheetml/2006/main" count="81" uniqueCount="63">
  <si>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</si>
  <si>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</si>
  <si>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</si>
  <si>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</si>
  <si>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</si>
  <si>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</si>
  <si>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</si>
  <si>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</si>
  <si>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</si>
  <si>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</si>
  <si>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</si>
  <si>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</si>
  <si>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</si>
  <si>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</si>
  <si>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</si>
  <si>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</si>
  <si>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</si>
  <si>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</si>
  <si>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</si>
  <si>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</si>
  <si>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</si>
  <si>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</si>
  <si>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</si>
  <si>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</si>
  <si>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</si>
  <si>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</si>
  <si>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Надання позашкiльної освіти закладами позашкільної освiти, заходи iз позашкiльної роботи з дiтьми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</si>
  <si>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</si>
  <si>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</si>
  <si>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</si>
  <si>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</si>
  <si>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</si>
  <si>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</si>
  <si>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</si>
  <si>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5=4/3*100</t>
  </si>
  <si>
    <t>7=4-6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</si>
  <si>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</si>
  <si>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</si>
  <si>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</si>
  <si>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</si>
  <si>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</si>
  <si>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</si>
  <si>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</si>
  <si>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</si>
  <si>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</si>
  <si>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</si>
  <si>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>Виконано станом на 01.06 2025 року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</si>
  <si>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</si>
  <si>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Реалізація проектів (заходів) з відновлення об’єктів житлового фонду, пошкоджених/знищених внаслідок збройної агресії, за рахунок коштів місцевих бюджетів</t>
  </si>
  <si>
    <t>Затверджені видатки на 2026 рік з урахуванням змін</t>
  </si>
  <si>
    <t>Відхилення виконання 2026 до 2025 року</t>
  </si>
  <si>
    <t xml:space="preserve"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 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</si>
  <si>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</si>
  <si>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Розвиток здібностей у дітей та молоді з фізичної культури та спорту комунальними дитячо-юнацькими спортивними школами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</si>
  <si>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</si>
  <si>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</si>
  <si>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Забезпечення молодіжними центрами соціального становлення та розвитку молоді та інші заходи у сфері молодіжної політики</t>
  </si>
  <si>
    <r>
      <t xml:space="preserve">Підготовка та реалізація публічних інвестиційних проектів / програм публічних інвестицій в галузі (секторі) </t>
    </r>
    <r>
      <rPr>
        <sz val="9"/>
        <color theme="1"/>
        <rFont val="Calibri"/>
        <family val="2"/>
        <charset val="204"/>
      </rPr>
      <t>«</t>
    </r>
    <r>
      <rPr>
        <sz val="9"/>
        <color theme="1"/>
        <rFont val="Arial"/>
        <family val="2"/>
        <charset val="204"/>
      </rPr>
      <t>Житло</t>
    </r>
    <r>
      <rPr>
        <sz val="9"/>
        <color theme="1"/>
        <rFont val="Calibri"/>
        <family val="2"/>
        <charset val="204"/>
      </rPr>
      <t>»</t>
    </r>
    <r>
      <rPr>
        <sz val="9"/>
        <color theme="1"/>
        <rFont val="Arial"/>
        <family val="2"/>
        <charset val="204"/>
      </rPr>
      <t xml:space="preserve"> за рахунок коштів місцевого бюджету  </t>
    </r>
  </si>
  <si>
    <t>Економічна діяльність</t>
  </si>
  <si>
    <t>Внески до статутного капіталу суб'єктів господарювання</t>
  </si>
  <si>
    <t>щодо використання бюджетних коштів за січень - травень 2026 року</t>
  </si>
  <si>
    <t>Виконано станом на 01.06 2026 року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</si>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</sst>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63" workbookViewId="0">
      <selection activeCell="M73" sqref="M73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21" t="s">
        <v>3</v>
      </c>
      <c r="B1" s="21"/>
      <c r="C1" s="21"/>
      <c r="D1" s="21"/>
      <c r="E1" s="21"/>
      <c r="F1" s="21"/>
      <c r="G1" s="21"/>
      <c r="H1"/>
      <c r="I1"/>
    </row>
    <row r="2" spans="1:9" ht="21" customHeight="1" x14ac:dyDescent="0.25">
      <c r="A2" s="21" t="s">
        <v>60</v>
      </c>
      <c r="B2" s="21"/>
      <c r="C2" s="21"/>
      <c r="D2" s="21"/>
      <c r="E2" s="21"/>
      <c r="F2" s="21"/>
      <c r="G2" s="21"/>
      <c r="H2"/>
      <c r="I2"/>
    </row>
    <row r="3" spans="1:9" ht="21" customHeight="1" x14ac:dyDescent="0.25">
      <c r="A3" s="21" t="s">
        <v>4</v>
      </c>
      <c r="B3" s="21"/>
      <c r="C3" s="21"/>
      <c r="D3" s="21"/>
      <c r="E3" s="21"/>
      <c r="F3" s="21"/>
      <c r="G3" s="21"/>
      <c r="H3"/>
      <c r="I3"/>
    </row>
    <row r="4" spans="1:9" x14ac:dyDescent="0.25">
      <c r="D4" s="19"/>
      <c r="F4" s="19"/>
      <c r="G4" s="19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49</v>
      </c>
      <c r="D5" s="3" t="s">
        <v>61</v>
      </c>
      <c r="E5" s="3" t="s">
        <v>30</v>
      </c>
      <c r="F5" s="3" t="s">
        <v>46</v>
      </c>
      <c r="G5" s="3" t="s">
        <v>50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34</v>
      </c>
      <c r="F6" s="9">
        <v>6</v>
      </c>
      <c r="G6" s="9" t="s">
        <v>35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236862</v>
      </c>
      <c r="D8" s="11">
        <f>SUM(D9:D9)</f>
        <v>81160.7</v>
      </c>
      <c r="E8" s="11">
        <f>D8/C8*100</f>
        <v>34.26497285339142</v>
      </c>
      <c r="F8" s="11">
        <f>SUM(F9:F9)</f>
        <v>71003.199999999997</v>
      </c>
      <c r="G8" s="11">
        <f>D8-F8</f>
        <v>10157.5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236862</v>
      </c>
      <c r="D9" s="12">
        <v>81160.7</v>
      </c>
      <c r="E9" s="12">
        <f t="shared" ref="E9:E74" si="0">D9/C9*100</f>
        <v>34.26497285339142</v>
      </c>
      <c r="F9" s="12">
        <v>71003.199999999997</v>
      </c>
      <c r="G9" s="12">
        <f t="shared" ref="G9:G74" si="1">D9-F9</f>
        <v>10157.5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SUM(C11:C25)</f>
        <v>3561260.4</v>
      </c>
      <c r="D10" s="11">
        <f>SUM(D11:D25)</f>
        <v>1451466.9999999998</v>
      </c>
      <c r="E10" s="11">
        <f t="shared" si="0"/>
        <v>40.757115093296733</v>
      </c>
      <c r="F10" s="11">
        <f>SUM(F11:F25)</f>
        <v>1206275.8000000003</v>
      </c>
      <c r="G10" s="11">
        <f t="shared" si="1"/>
        <v>245191.19999999949</v>
      </c>
      <c r="H10"/>
      <c r="I10"/>
    </row>
    <row r="11" spans="1:9" ht="21.75" customHeight="1" x14ac:dyDescent="0.25">
      <c r="A11" s="4" t="s">
        <v>17</v>
      </c>
      <c r="B11" s="10">
        <v>4711010</v>
      </c>
      <c r="C11" s="12">
        <v>1140536.3</v>
      </c>
      <c r="D11" s="12">
        <v>389127.4</v>
      </c>
      <c r="E11" s="12">
        <f t="shared" si="0"/>
        <v>34.117932064064945</v>
      </c>
      <c r="F11" s="12">
        <v>408119</v>
      </c>
      <c r="G11" s="12">
        <f t="shared" si="1"/>
        <v>-18991.599999999977</v>
      </c>
      <c r="H11"/>
      <c r="I11"/>
    </row>
    <row r="12" spans="1:9" ht="45.75" customHeight="1" x14ac:dyDescent="0.25">
      <c r="A12" s="4" t="s">
        <v>31</v>
      </c>
      <c r="B12" s="10">
        <v>4711021</v>
      </c>
      <c r="C12" s="12">
        <v>1221468.7</v>
      </c>
      <c r="D12" s="12">
        <v>447157.3</v>
      </c>
      <c r="E12" s="12">
        <f t="shared" si="0"/>
        <v>36.608166873207637</v>
      </c>
      <c r="F12" s="12">
        <v>353179.3</v>
      </c>
      <c r="G12" s="12">
        <f t="shared" si="1"/>
        <v>93978</v>
      </c>
      <c r="H12"/>
      <c r="I12"/>
    </row>
    <row r="13" spans="1:9" ht="82.5" customHeight="1" x14ac:dyDescent="0.25">
      <c r="A13" s="4" t="s">
        <v>37</v>
      </c>
      <c r="B13" s="10">
        <v>4711022</v>
      </c>
      <c r="C13" s="12">
        <v>88571.5</v>
      </c>
      <c r="D13" s="12">
        <v>29999</v>
      </c>
      <c r="E13" s="12">
        <f t="shared" si="0"/>
        <v>33.869811395313391</v>
      </c>
      <c r="F13" s="12">
        <v>29313.3</v>
      </c>
      <c r="G13" s="12">
        <f t="shared" si="1"/>
        <v>685.70000000000073</v>
      </c>
      <c r="H13"/>
      <c r="I13"/>
    </row>
    <row r="14" spans="1:9" ht="44.25" customHeight="1" x14ac:dyDescent="0.25">
      <c r="A14" s="4" t="s">
        <v>32</v>
      </c>
      <c r="B14" s="10">
        <v>4711026</v>
      </c>
      <c r="C14" s="12">
        <v>3201.2</v>
      </c>
      <c r="D14" s="12">
        <v>986</v>
      </c>
      <c r="E14" s="12">
        <f t="shared" si="0"/>
        <v>30.800949643883545</v>
      </c>
      <c r="F14" s="12">
        <v>731.3</v>
      </c>
      <c r="G14" s="12">
        <f t="shared" si="1"/>
        <v>254.70000000000005</v>
      </c>
      <c r="H14"/>
      <c r="I14"/>
    </row>
    <row r="15" spans="1:9" ht="42.75" customHeight="1" x14ac:dyDescent="0.25">
      <c r="A15" s="4" t="s">
        <v>33</v>
      </c>
      <c r="B15" s="10">
        <v>4711031</v>
      </c>
      <c r="C15" s="12">
        <v>569042.19999999995</v>
      </c>
      <c r="D15" s="12">
        <v>360367.2</v>
      </c>
      <c r="E15" s="12">
        <f t="shared" si="0"/>
        <v>63.328730276946075</v>
      </c>
      <c r="F15" s="12">
        <v>256743.8</v>
      </c>
      <c r="G15" s="12">
        <f t="shared" si="1"/>
        <v>103623.40000000002</v>
      </c>
      <c r="H15"/>
      <c r="I15"/>
    </row>
    <row r="16" spans="1:9" ht="80.25" customHeight="1" x14ac:dyDescent="0.25">
      <c r="A16" s="4" t="s">
        <v>38</v>
      </c>
      <c r="B16" s="10">
        <v>4711032</v>
      </c>
      <c r="C16" s="12">
        <v>29254.7</v>
      </c>
      <c r="D16" s="12">
        <v>18545.8</v>
      </c>
      <c r="E16" s="12">
        <f t="shared" si="0"/>
        <v>63.394258016660565</v>
      </c>
      <c r="F16" s="12">
        <v>13088.3</v>
      </c>
      <c r="G16" s="12">
        <f t="shared" si="1"/>
        <v>5457.5</v>
      </c>
      <c r="H16"/>
      <c r="I16"/>
    </row>
    <row r="17" spans="1:9" ht="45" customHeight="1" x14ac:dyDescent="0.25">
      <c r="A17" s="4" t="s">
        <v>26</v>
      </c>
      <c r="B17" s="10">
        <v>4711070</v>
      </c>
      <c r="C17" s="12">
        <v>187716.6</v>
      </c>
      <c r="D17" s="12">
        <v>67511.899999999994</v>
      </c>
      <c r="E17" s="12">
        <f t="shared" si="0"/>
        <v>35.964800129556998</v>
      </c>
      <c r="F17" s="12">
        <v>54505</v>
      </c>
      <c r="G17" s="12">
        <f t="shared" si="1"/>
        <v>13006.899999999994</v>
      </c>
      <c r="H17"/>
      <c r="I17"/>
    </row>
    <row r="18" spans="1:9" ht="32.25" customHeight="1" x14ac:dyDescent="0.25">
      <c r="A18" s="4" t="s">
        <v>39</v>
      </c>
      <c r="B18" s="10">
        <v>4711080</v>
      </c>
      <c r="C18" s="12">
        <v>138763.29999999999</v>
      </c>
      <c r="D18" s="12">
        <v>55481.2</v>
      </c>
      <c r="E18" s="12">
        <f t="shared" si="0"/>
        <v>39.982617882393981</v>
      </c>
      <c r="F18" s="12">
        <v>44166.6</v>
      </c>
      <c r="G18" s="12">
        <f t="shared" si="1"/>
        <v>11314.599999999999</v>
      </c>
      <c r="H18"/>
      <c r="I18"/>
    </row>
    <row r="19" spans="1:9" ht="30" customHeight="1" x14ac:dyDescent="0.25">
      <c r="A19" s="4" t="s">
        <v>18</v>
      </c>
      <c r="B19" s="10">
        <v>4711141</v>
      </c>
      <c r="C19" s="12">
        <v>57659.3</v>
      </c>
      <c r="D19" s="12">
        <v>18159.599999999999</v>
      </c>
      <c r="E19" s="12">
        <f t="shared" si="0"/>
        <v>31.494659144318433</v>
      </c>
      <c r="F19" s="12">
        <v>16507.599999999999</v>
      </c>
      <c r="G19" s="12">
        <f t="shared" si="1"/>
        <v>1652</v>
      </c>
      <c r="H19"/>
      <c r="I19"/>
    </row>
    <row r="20" spans="1:9" ht="21.75" customHeight="1" x14ac:dyDescent="0.25">
      <c r="A20" s="4" t="s">
        <v>19</v>
      </c>
      <c r="B20" s="10">
        <v>4711142</v>
      </c>
      <c r="C20" s="12">
        <v>72.400000000000006</v>
      </c>
      <c r="D20" s="12">
        <v>5.4</v>
      </c>
      <c r="E20" s="12">
        <f t="shared" si="0"/>
        <v>7.4585635359116029</v>
      </c>
      <c r="F20" s="12">
        <v>29</v>
      </c>
      <c r="G20" s="12">
        <f t="shared" si="1"/>
        <v>-23.6</v>
      </c>
      <c r="H20"/>
      <c r="I20"/>
    </row>
    <row r="21" spans="1:9" ht="31.5" customHeight="1" x14ac:dyDescent="0.25">
      <c r="A21" s="4" t="s">
        <v>27</v>
      </c>
      <c r="B21" s="10">
        <v>4711151</v>
      </c>
      <c r="C21" s="12">
        <v>8609.5</v>
      </c>
      <c r="D21" s="12">
        <v>3202.8</v>
      </c>
      <c r="E21" s="12">
        <f t="shared" si="0"/>
        <v>37.200766595040363</v>
      </c>
      <c r="F21" s="12">
        <v>1776.4</v>
      </c>
      <c r="G21" s="12">
        <f t="shared" si="1"/>
        <v>1426.4</v>
      </c>
      <c r="H21"/>
      <c r="I21"/>
    </row>
    <row r="22" spans="1:9" ht="36" customHeight="1" x14ac:dyDescent="0.25">
      <c r="A22" s="4" t="s">
        <v>28</v>
      </c>
      <c r="B22" s="10">
        <v>4711152</v>
      </c>
      <c r="C22" s="12">
        <v>2693.9</v>
      </c>
      <c r="D22" s="12">
        <v>1707.8</v>
      </c>
      <c r="E22" s="12">
        <f t="shared" si="0"/>
        <v>63.395077768291316</v>
      </c>
      <c r="F22" s="12">
        <v>1076.2</v>
      </c>
      <c r="G22" s="12">
        <f t="shared" si="1"/>
        <v>631.59999999999991</v>
      </c>
      <c r="H22"/>
      <c r="I22"/>
    </row>
    <row r="23" spans="1:9" ht="80.25" customHeight="1" x14ac:dyDescent="0.25">
      <c r="A23" s="4" t="s">
        <v>40</v>
      </c>
      <c r="B23" s="10">
        <v>4711200</v>
      </c>
      <c r="C23" s="12">
        <v>2202.3000000000002</v>
      </c>
      <c r="D23" s="12">
        <v>1402.9</v>
      </c>
      <c r="E23" s="15">
        <f t="shared" si="0"/>
        <v>63.701584706897329</v>
      </c>
      <c r="F23" s="12">
        <v>974.3</v>
      </c>
      <c r="G23" s="12">
        <f t="shared" si="1"/>
        <v>428.60000000000014</v>
      </c>
      <c r="H23"/>
      <c r="I23"/>
    </row>
    <row r="24" spans="1:9" ht="48.75" customHeight="1" x14ac:dyDescent="0.25">
      <c r="A24" s="4" t="s">
        <v>41</v>
      </c>
      <c r="B24" s="10">
        <v>4711600</v>
      </c>
      <c r="C24" s="12">
        <v>68049.600000000006</v>
      </c>
      <c r="D24" s="12">
        <v>51316.4</v>
      </c>
      <c r="E24" s="12">
        <f t="shared" si="0"/>
        <v>75.410288965695599</v>
      </c>
      <c r="F24" s="12">
        <v>26065.7</v>
      </c>
      <c r="G24" s="12">
        <f t="shared" si="1"/>
        <v>25250.7</v>
      </c>
      <c r="H24"/>
      <c r="I24"/>
    </row>
    <row r="25" spans="1:9" ht="46.5" customHeight="1" x14ac:dyDescent="0.25">
      <c r="A25" s="4" t="s">
        <v>47</v>
      </c>
      <c r="B25" s="10">
        <v>4711702</v>
      </c>
      <c r="C25" s="12">
        <v>43418.9</v>
      </c>
      <c r="D25" s="12">
        <v>6496.3</v>
      </c>
      <c r="E25" s="12">
        <f t="shared" si="0"/>
        <v>14.9619175059709</v>
      </c>
      <c r="F25" s="12">
        <v>0</v>
      </c>
      <c r="G25" s="12">
        <f t="shared" si="1"/>
        <v>6496.3</v>
      </c>
      <c r="H25"/>
      <c r="I25"/>
    </row>
    <row r="26" spans="1:9" ht="21.75" customHeight="1" x14ac:dyDescent="0.25">
      <c r="A26" s="2" t="s">
        <v>9</v>
      </c>
      <c r="B26" s="3">
        <v>4713000</v>
      </c>
      <c r="C26" s="11">
        <f>SUM(C27:C33)</f>
        <v>102567.09999999999</v>
      </c>
      <c r="D26" s="11">
        <f>SUM(D27:D33)</f>
        <v>34342.699999999997</v>
      </c>
      <c r="E26" s="11">
        <f t="shared" si="0"/>
        <v>33.483153954825674</v>
      </c>
      <c r="F26" s="11">
        <f>SUM(F27:F33)</f>
        <v>25616.699999999997</v>
      </c>
      <c r="G26" s="11">
        <f t="shared" si="1"/>
        <v>8726</v>
      </c>
      <c r="H26"/>
      <c r="I26"/>
    </row>
    <row r="27" spans="1:9" s="13" customFormat="1" ht="34.5" customHeight="1" x14ac:dyDescent="0.25">
      <c r="A27" s="4" t="s">
        <v>29</v>
      </c>
      <c r="B27" s="10">
        <v>4713105</v>
      </c>
      <c r="C27" s="12">
        <v>44951.3</v>
      </c>
      <c r="D27" s="12">
        <v>14284.9</v>
      </c>
      <c r="E27" s="12">
        <f t="shared" si="0"/>
        <v>31.778613744207618</v>
      </c>
      <c r="F27" s="12">
        <v>9935.2999999999993</v>
      </c>
      <c r="G27" s="12">
        <f t="shared" si="1"/>
        <v>4349.6000000000004</v>
      </c>
    </row>
    <row r="28" spans="1:9" ht="50.25" customHeight="1" x14ac:dyDescent="0.25">
      <c r="A28" s="4" t="s">
        <v>42</v>
      </c>
      <c r="B28" s="10">
        <v>4713114</v>
      </c>
      <c r="C28" s="12">
        <v>91.5</v>
      </c>
      <c r="D28" s="12">
        <v>0</v>
      </c>
      <c r="E28" s="12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71.25" customHeight="1" x14ac:dyDescent="0.25">
      <c r="A29" s="4" t="s">
        <v>43</v>
      </c>
      <c r="B29" s="10">
        <v>4713121</v>
      </c>
      <c r="C29" s="12">
        <v>23415.8</v>
      </c>
      <c r="D29" s="12">
        <v>8635.4</v>
      </c>
      <c r="E29" s="12">
        <f t="shared" si="0"/>
        <v>36.878517923795044</v>
      </c>
      <c r="F29" s="12">
        <v>5721.7</v>
      </c>
      <c r="G29" s="12">
        <f t="shared" si="1"/>
        <v>2913.7</v>
      </c>
      <c r="H29"/>
      <c r="I29"/>
    </row>
    <row r="30" spans="1:9" ht="58.5" customHeight="1" x14ac:dyDescent="0.25">
      <c r="A30" s="4" t="s">
        <v>44</v>
      </c>
      <c r="B30" s="10">
        <v>4713124</v>
      </c>
      <c r="C30" s="12">
        <v>7220.7</v>
      </c>
      <c r="D30" s="12">
        <v>2238.1999999999998</v>
      </c>
      <c r="E30" s="12">
        <f t="shared" si="0"/>
        <v>30.996994751201406</v>
      </c>
      <c r="F30" s="12">
        <v>1643.1</v>
      </c>
      <c r="G30" s="12">
        <f t="shared" si="1"/>
        <v>595.09999999999991</v>
      </c>
      <c r="H30"/>
      <c r="I30"/>
    </row>
    <row r="31" spans="1:9" ht="41.25" customHeight="1" x14ac:dyDescent="0.25">
      <c r="A31" s="4" t="s">
        <v>45</v>
      </c>
      <c r="B31" s="10">
        <v>4713132</v>
      </c>
      <c r="C31" s="12">
        <v>26601.599999999999</v>
      </c>
      <c r="D31" s="12">
        <v>8971.5</v>
      </c>
      <c r="E31" s="12">
        <f t="shared" si="0"/>
        <v>33.725415012630819</v>
      </c>
      <c r="F31" s="12">
        <v>8116.8</v>
      </c>
      <c r="G31" s="12">
        <f t="shared" si="1"/>
        <v>854.69999999999982</v>
      </c>
      <c r="H31"/>
      <c r="I31"/>
    </row>
    <row r="32" spans="1:9" ht="45.75" customHeight="1" x14ac:dyDescent="0.25">
      <c r="A32" s="4" t="s">
        <v>56</v>
      </c>
      <c r="B32" s="10">
        <v>4713133</v>
      </c>
      <c r="C32" s="12">
        <v>150</v>
      </c>
      <c r="D32" s="12">
        <v>150</v>
      </c>
      <c r="E32" s="12">
        <f t="shared" si="0"/>
        <v>100</v>
      </c>
      <c r="F32" s="12">
        <v>150</v>
      </c>
      <c r="G32" s="12">
        <f t="shared" si="1"/>
        <v>0</v>
      </c>
      <c r="H32"/>
      <c r="I32"/>
    </row>
    <row r="33" spans="1:9" ht="32.25" customHeight="1" x14ac:dyDescent="0.25">
      <c r="A33" s="4" t="s">
        <v>20</v>
      </c>
      <c r="B33" s="10">
        <v>4713242</v>
      </c>
      <c r="C33" s="12">
        <v>136.19999999999999</v>
      </c>
      <c r="D33" s="12">
        <v>62.7</v>
      </c>
      <c r="E33" s="12">
        <f t="shared" si="0"/>
        <v>46.035242290748904</v>
      </c>
      <c r="F33" s="12">
        <v>49.8</v>
      </c>
      <c r="G33" s="12">
        <f t="shared" si="1"/>
        <v>12.900000000000006</v>
      </c>
      <c r="H33"/>
      <c r="I33"/>
    </row>
    <row r="34" spans="1:9" ht="22.5" customHeight="1" x14ac:dyDescent="0.25">
      <c r="A34" s="2" t="s">
        <v>10</v>
      </c>
      <c r="B34" s="3">
        <v>4714000</v>
      </c>
      <c r="C34" s="11">
        <f>SUM(C35:C37)</f>
        <v>44277.8</v>
      </c>
      <c r="D34" s="11">
        <f>SUM(D35:D37)</f>
        <v>17520.099999999999</v>
      </c>
      <c r="E34" s="11">
        <f t="shared" si="0"/>
        <v>39.568587418525759</v>
      </c>
      <c r="F34" s="11">
        <f>SUM(F35:F37)</f>
        <v>14104.7</v>
      </c>
      <c r="G34" s="11">
        <f t="shared" si="1"/>
        <v>3415.3999999999978</v>
      </c>
      <c r="H34"/>
      <c r="I34"/>
    </row>
    <row r="35" spans="1:9" ht="21.75" customHeight="1" x14ac:dyDescent="0.25">
      <c r="A35" s="4" t="s">
        <v>21</v>
      </c>
      <c r="B35" s="10">
        <v>4714030</v>
      </c>
      <c r="C35" s="12">
        <v>28781</v>
      </c>
      <c r="D35" s="12">
        <v>11457.9</v>
      </c>
      <c r="E35" s="12">
        <f t="shared" si="0"/>
        <v>39.810638963204894</v>
      </c>
      <c r="F35" s="12">
        <v>8641.2000000000007</v>
      </c>
      <c r="G35" s="12">
        <f t="shared" si="1"/>
        <v>2816.6999999999989</v>
      </c>
      <c r="H35"/>
      <c r="I35"/>
    </row>
    <row r="36" spans="1:9" ht="32.25" customHeight="1" x14ac:dyDescent="0.25">
      <c r="A36" s="4" t="s">
        <v>22</v>
      </c>
      <c r="B36" s="10">
        <v>4714060</v>
      </c>
      <c r="C36" s="12">
        <v>10736.3</v>
      </c>
      <c r="D36" s="12">
        <v>4214.1000000000004</v>
      </c>
      <c r="E36" s="12">
        <f t="shared" si="0"/>
        <v>39.250952376517056</v>
      </c>
      <c r="F36" s="12">
        <v>3962.4</v>
      </c>
      <c r="G36" s="12">
        <f t="shared" si="1"/>
        <v>251.70000000000027</v>
      </c>
      <c r="H36"/>
      <c r="I36"/>
    </row>
    <row r="37" spans="1:9" ht="32.25" customHeight="1" x14ac:dyDescent="0.25">
      <c r="A37" s="4" t="s">
        <v>23</v>
      </c>
      <c r="B37" s="10">
        <v>4714081</v>
      </c>
      <c r="C37" s="12">
        <v>4760.5</v>
      </c>
      <c r="D37" s="12">
        <v>1848.1</v>
      </c>
      <c r="E37" s="12">
        <f t="shared" si="0"/>
        <v>38.821552357945592</v>
      </c>
      <c r="F37" s="12">
        <v>1501.1</v>
      </c>
      <c r="G37" s="12">
        <f t="shared" si="1"/>
        <v>347</v>
      </c>
      <c r="H37"/>
      <c r="I37"/>
    </row>
    <row r="38" spans="1:9" ht="21.75" customHeight="1" x14ac:dyDescent="0.25">
      <c r="A38" s="2" t="s">
        <v>11</v>
      </c>
      <c r="B38" s="3">
        <v>4715000</v>
      </c>
      <c r="C38" s="11">
        <f>C39+C40</f>
        <v>59180.2</v>
      </c>
      <c r="D38" s="11">
        <f t="shared" ref="D38:F38" si="2">D39+D40</f>
        <v>22222.9</v>
      </c>
      <c r="E38" s="11">
        <f t="shared" si="0"/>
        <v>37.551241800467054</v>
      </c>
      <c r="F38" s="11">
        <f t="shared" si="2"/>
        <v>21999.599999999999</v>
      </c>
      <c r="G38" s="11">
        <f t="shared" si="1"/>
        <v>223.30000000000291</v>
      </c>
      <c r="H38"/>
      <c r="I38"/>
    </row>
    <row r="39" spans="1:9" ht="47.25" customHeight="1" x14ac:dyDescent="0.25">
      <c r="A39" s="4" t="s">
        <v>53</v>
      </c>
      <c r="B39" s="10">
        <v>4715031</v>
      </c>
      <c r="C39" s="12">
        <v>59030.2</v>
      </c>
      <c r="D39" s="12">
        <v>22073</v>
      </c>
      <c r="E39" s="12">
        <f t="shared" si="0"/>
        <v>37.392724402085712</v>
      </c>
      <c r="F39" s="12">
        <v>21850.1</v>
      </c>
      <c r="G39" s="12">
        <f t="shared" si="1"/>
        <v>222.90000000000146</v>
      </c>
      <c r="H39"/>
      <c r="I39"/>
    </row>
    <row r="40" spans="1:9" ht="55.5" customHeight="1" x14ac:dyDescent="0.25">
      <c r="A40" s="4" t="s">
        <v>24</v>
      </c>
      <c r="B40" s="10">
        <v>4715061</v>
      </c>
      <c r="C40" s="12">
        <v>150</v>
      </c>
      <c r="D40" s="12">
        <v>149.9</v>
      </c>
      <c r="E40" s="12">
        <f t="shared" si="0"/>
        <v>99.933333333333337</v>
      </c>
      <c r="F40" s="12">
        <v>149.5</v>
      </c>
      <c r="G40" s="12">
        <f t="shared" si="1"/>
        <v>0.40000000000000568</v>
      </c>
      <c r="H40"/>
      <c r="I40"/>
    </row>
    <row r="41" spans="1:9" ht="21.75" customHeight="1" x14ac:dyDescent="0.25">
      <c r="A41" s="2" t="s">
        <v>12</v>
      </c>
      <c r="B41" s="3">
        <v>4716000</v>
      </c>
      <c r="C41" s="11">
        <f>SUM(C42:C43)</f>
        <v>284242.90000000002</v>
      </c>
      <c r="D41" s="11">
        <f>SUM(D42:D43)</f>
        <v>17544.899999999998</v>
      </c>
      <c r="E41" s="11">
        <f t="shared" si="0"/>
        <v>6.1725024618029147</v>
      </c>
      <c r="F41" s="11">
        <f>SUM(F42:F43)</f>
        <v>1170.4000000000001</v>
      </c>
      <c r="G41" s="11">
        <f>D41-F41</f>
        <v>16374.499999999998</v>
      </c>
      <c r="H41"/>
      <c r="I41"/>
    </row>
    <row r="42" spans="1:9" ht="33.75" customHeight="1" x14ac:dyDescent="0.25">
      <c r="A42" s="4" t="s">
        <v>25</v>
      </c>
      <c r="B42" s="10">
        <v>4716011</v>
      </c>
      <c r="C42" s="12">
        <v>2816.7</v>
      </c>
      <c r="D42" s="12">
        <v>1059.5999999999999</v>
      </c>
      <c r="E42" s="12">
        <f t="shared" si="0"/>
        <v>37.618489722015127</v>
      </c>
      <c r="F42" s="12">
        <v>1170.4000000000001</v>
      </c>
      <c r="G42" s="12">
        <f t="shared" si="1"/>
        <v>-110.80000000000018</v>
      </c>
      <c r="H42"/>
      <c r="I42"/>
    </row>
    <row r="43" spans="1:9" ht="56.25" customHeight="1" x14ac:dyDescent="0.25">
      <c r="A43" s="4" t="s">
        <v>48</v>
      </c>
      <c r="B43" s="10">
        <v>4716092</v>
      </c>
      <c r="C43" s="12">
        <v>281426.2</v>
      </c>
      <c r="D43" s="12">
        <v>16485.3</v>
      </c>
      <c r="E43" s="12">
        <f t="shared" si="0"/>
        <v>5.8577701720735309</v>
      </c>
      <c r="F43" s="12">
        <v>0</v>
      </c>
      <c r="G43" s="12">
        <f t="shared" si="1"/>
        <v>16485.3</v>
      </c>
      <c r="H43"/>
      <c r="I43"/>
    </row>
    <row r="44" spans="1:9" ht="21.75" customHeight="1" x14ac:dyDescent="0.25">
      <c r="A44" s="2" t="s">
        <v>13</v>
      </c>
      <c r="B44" s="3"/>
      <c r="C44" s="11">
        <f>C8+C10+C26+C34+C38+C41</f>
        <v>4288390.4000000004</v>
      </c>
      <c r="D44" s="11">
        <f>D8+D10+D26+D34+D38+D41</f>
        <v>1624258.2999999996</v>
      </c>
      <c r="E44" s="11">
        <f t="shared" si="0"/>
        <v>37.875709730158889</v>
      </c>
      <c r="F44" s="11">
        <f>F8+F10+F26+F34+F38+F41</f>
        <v>1340170.4000000001</v>
      </c>
      <c r="G44" s="11">
        <f t="shared" si="1"/>
        <v>284087.89999999944</v>
      </c>
      <c r="H44"/>
      <c r="I44"/>
    </row>
    <row r="45" spans="1:9" ht="21.75" customHeight="1" x14ac:dyDescent="0.25">
      <c r="A45" s="3" t="s">
        <v>14</v>
      </c>
      <c r="B45" s="10"/>
      <c r="C45" s="12"/>
      <c r="D45" s="12"/>
      <c r="E45" s="11"/>
      <c r="F45" s="12"/>
      <c r="G45" s="11"/>
      <c r="H45"/>
      <c r="I45"/>
    </row>
    <row r="46" spans="1:9" ht="21.75" customHeight="1" x14ac:dyDescent="0.25">
      <c r="A46" s="2" t="s">
        <v>5</v>
      </c>
      <c r="B46" s="3">
        <v>4710100</v>
      </c>
      <c r="C46" s="11">
        <f>SUM(C47:C47)</f>
        <v>0</v>
      </c>
      <c r="D46" s="11">
        <f>SUM(D47:D47)</f>
        <v>28</v>
      </c>
      <c r="E46" s="20" t="e">
        <f>D46/C46*100</f>
        <v>#DIV/0!</v>
      </c>
      <c r="F46" s="11">
        <f>SUM(F47:F47)</f>
        <v>0</v>
      </c>
      <c r="G46" s="11">
        <f>D46-F46</f>
        <v>28</v>
      </c>
      <c r="H46"/>
      <c r="I46"/>
    </row>
    <row r="47" spans="1:9" ht="32.25" customHeight="1" x14ac:dyDescent="0.25">
      <c r="A47" s="4" t="s">
        <v>7</v>
      </c>
      <c r="B47" s="10">
        <v>4710160</v>
      </c>
      <c r="C47" s="12">
        <v>0</v>
      </c>
      <c r="D47" s="12">
        <v>28</v>
      </c>
      <c r="E47" s="14" t="e">
        <f t="shared" ref="E47" si="3">D47/C47*100</f>
        <v>#DIV/0!</v>
      </c>
      <c r="F47" s="12">
        <v>0</v>
      </c>
      <c r="G47" s="12">
        <f t="shared" ref="G47" si="4">D47-F47</f>
        <v>28</v>
      </c>
      <c r="H47"/>
      <c r="I47"/>
    </row>
    <row r="48" spans="1:9" ht="21.75" customHeight="1" x14ac:dyDescent="0.25">
      <c r="A48" s="2" t="s">
        <v>8</v>
      </c>
      <c r="B48" s="3">
        <v>4711000</v>
      </c>
      <c r="C48" s="11">
        <f>SUM(C49:C57)</f>
        <v>326235.2</v>
      </c>
      <c r="D48" s="11">
        <f>SUM(D49:D57)</f>
        <v>26019.300000000003</v>
      </c>
      <c r="E48" s="11">
        <f t="shared" si="0"/>
        <v>7.9756261739996184</v>
      </c>
      <c r="F48" s="11">
        <f>SUM(F49:F57)</f>
        <v>157988.80000000002</v>
      </c>
      <c r="G48" s="11">
        <f t="shared" si="1"/>
        <v>-131969.5</v>
      </c>
      <c r="H48"/>
      <c r="I48"/>
    </row>
    <row r="49" spans="1:9" ht="21.75" customHeight="1" x14ac:dyDescent="0.25">
      <c r="A49" s="4" t="s">
        <v>17</v>
      </c>
      <c r="B49" s="10">
        <v>4711010</v>
      </c>
      <c r="C49" s="12">
        <v>177953.1</v>
      </c>
      <c r="D49" s="12">
        <v>15923.4</v>
      </c>
      <c r="E49" s="12">
        <f t="shared" si="0"/>
        <v>8.9480880074581428</v>
      </c>
      <c r="F49" s="12">
        <v>35889.5</v>
      </c>
      <c r="G49" s="12">
        <f t="shared" si="1"/>
        <v>-19966.099999999999</v>
      </c>
      <c r="H49"/>
      <c r="I49"/>
    </row>
    <row r="50" spans="1:9" ht="48.75" customHeight="1" x14ac:dyDescent="0.25">
      <c r="A50" s="4" t="s">
        <v>31</v>
      </c>
      <c r="B50" s="10">
        <v>4711021</v>
      </c>
      <c r="C50" s="12">
        <v>32253.4</v>
      </c>
      <c r="D50" s="12">
        <v>7237</v>
      </c>
      <c r="E50" s="12">
        <f t="shared" si="0"/>
        <v>22.437944526778573</v>
      </c>
      <c r="F50" s="12">
        <v>4887.8999999999996</v>
      </c>
      <c r="G50" s="12">
        <f t="shared" si="1"/>
        <v>2349.1000000000004</v>
      </c>
      <c r="H50"/>
      <c r="I50"/>
    </row>
    <row r="51" spans="1:9" ht="82.5" customHeight="1" x14ac:dyDescent="0.25">
      <c r="A51" s="4" t="s">
        <v>37</v>
      </c>
      <c r="B51" s="10">
        <v>4711022</v>
      </c>
      <c r="C51" s="12">
        <v>0</v>
      </c>
      <c r="D51" s="12">
        <v>1602.8</v>
      </c>
      <c r="E51" s="14" t="e">
        <f t="shared" si="0"/>
        <v>#DIV/0!</v>
      </c>
      <c r="F51" s="12">
        <v>173.6</v>
      </c>
      <c r="G51" s="12">
        <f t="shared" si="1"/>
        <v>1429.2</v>
      </c>
      <c r="H51"/>
      <c r="I51"/>
    </row>
    <row r="52" spans="1:9" ht="44.25" customHeight="1" x14ac:dyDescent="0.25">
      <c r="A52" s="4" t="s">
        <v>32</v>
      </c>
      <c r="B52" s="10">
        <v>4711026</v>
      </c>
      <c r="C52" s="12">
        <v>0</v>
      </c>
      <c r="D52" s="12">
        <v>2.5</v>
      </c>
      <c r="E52" s="14" t="e">
        <f t="shared" ref="E52" si="5">D52/C52*100</f>
        <v>#DIV/0!</v>
      </c>
      <c r="F52" s="12">
        <v>0</v>
      </c>
      <c r="G52" s="12">
        <f t="shared" ref="G52" si="6">D52-F52</f>
        <v>2.5</v>
      </c>
      <c r="H52"/>
      <c r="I52"/>
    </row>
    <row r="53" spans="1:9" ht="42.75" customHeight="1" x14ac:dyDescent="0.25">
      <c r="A53" s="4" t="s">
        <v>26</v>
      </c>
      <c r="B53" s="10">
        <v>4711070</v>
      </c>
      <c r="C53" s="12">
        <v>318</v>
      </c>
      <c r="D53" s="12">
        <v>247.9</v>
      </c>
      <c r="E53" s="12">
        <f t="shared" si="0"/>
        <v>77.95597484276729</v>
      </c>
      <c r="F53" s="12">
        <v>275.2</v>
      </c>
      <c r="G53" s="12">
        <f t="shared" si="1"/>
        <v>-27.299999999999983</v>
      </c>
      <c r="H53"/>
      <c r="I53"/>
    </row>
    <row r="54" spans="1:9" ht="31.5" customHeight="1" x14ac:dyDescent="0.25">
      <c r="A54" s="4" t="s">
        <v>39</v>
      </c>
      <c r="B54" s="10">
        <v>4711080</v>
      </c>
      <c r="C54" s="12">
        <v>7575.7</v>
      </c>
      <c r="D54" s="12">
        <v>975.9</v>
      </c>
      <c r="E54" s="12">
        <f t="shared" si="0"/>
        <v>12.881977903032062</v>
      </c>
      <c r="F54" s="12">
        <v>437.5</v>
      </c>
      <c r="G54" s="12">
        <f t="shared" si="1"/>
        <v>538.4</v>
      </c>
      <c r="H54"/>
      <c r="I54"/>
    </row>
    <row r="55" spans="1:9" ht="72" customHeight="1" x14ac:dyDescent="0.25">
      <c r="A55" s="4" t="s">
        <v>62</v>
      </c>
      <c r="B55" s="10">
        <v>4711279</v>
      </c>
      <c r="C55" s="12">
        <v>125</v>
      </c>
      <c r="D55" s="12">
        <v>0</v>
      </c>
      <c r="E55" s="12">
        <f t="shared" si="0"/>
        <v>0</v>
      </c>
      <c r="F55" s="12">
        <v>0</v>
      </c>
      <c r="G55" s="12">
        <f t="shared" si="1"/>
        <v>0</v>
      </c>
      <c r="H55"/>
      <c r="I55"/>
    </row>
    <row r="56" spans="1:9" ht="48" customHeight="1" x14ac:dyDescent="0.25">
      <c r="A56" s="4" t="s">
        <v>55</v>
      </c>
      <c r="B56" s="10">
        <v>4711300</v>
      </c>
      <c r="C56" s="12">
        <v>108010</v>
      </c>
      <c r="D56" s="12">
        <v>29.8</v>
      </c>
      <c r="E56" s="12">
        <f t="shared" si="0"/>
        <v>2.7590037959448203E-2</v>
      </c>
      <c r="F56" s="12">
        <v>90915</v>
      </c>
      <c r="G56" s="12">
        <f t="shared" si="1"/>
        <v>-90885.2</v>
      </c>
      <c r="H56"/>
      <c r="I56"/>
    </row>
    <row r="57" spans="1:9" ht="47.25" customHeight="1" x14ac:dyDescent="0.25">
      <c r="A57" s="4" t="s">
        <v>36</v>
      </c>
      <c r="B57" s="10">
        <v>4711403</v>
      </c>
      <c r="C57" s="12">
        <v>0</v>
      </c>
      <c r="D57" s="12">
        <v>0</v>
      </c>
      <c r="E57" s="14" t="e">
        <f t="shared" si="0"/>
        <v>#DIV/0!</v>
      </c>
      <c r="F57" s="12">
        <v>25410.1</v>
      </c>
      <c r="G57" s="12">
        <f t="shared" si="1"/>
        <v>-25410.1</v>
      </c>
      <c r="H57"/>
      <c r="I57"/>
    </row>
    <row r="58" spans="1:9" ht="21.75" customHeight="1" x14ac:dyDescent="0.25">
      <c r="A58" s="2" t="s">
        <v>9</v>
      </c>
      <c r="B58" s="3">
        <v>4713000</v>
      </c>
      <c r="C58" s="11">
        <f>SUM(C59:C62)</f>
        <v>70271</v>
      </c>
      <c r="D58" s="11">
        <f>SUM(D59:D62)</f>
        <v>390.2</v>
      </c>
      <c r="E58" s="11">
        <f>D58/C58*100</f>
        <v>0.55527884902733704</v>
      </c>
      <c r="F58" s="11">
        <f>SUM(F59:F62)</f>
        <v>5439.8</v>
      </c>
      <c r="G58" s="11">
        <f>D58-F58</f>
        <v>-5049.6000000000004</v>
      </c>
      <c r="H58"/>
      <c r="I58"/>
    </row>
    <row r="59" spans="1:9" s="13" customFormat="1" ht="34.5" customHeight="1" x14ac:dyDescent="0.25">
      <c r="A59" s="4" t="s">
        <v>29</v>
      </c>
      <c r="B59" s="10">
        <v>4713105</v>
      </c>
      <c r="C59" s="12">
        <v>0</v>
      </c>
      <c r="D59" s="12">
        <v>61.8</v>
      </c>
      <c r="E59" s="14" t="e">
        <f t="shared" ref="E59" si="7">D59/C59*100</f>
        <v>#DIV/0!</v>
      </c>
      <c r="F59" s="12">
        <v>0</v>
      </c>
      <c r="G59" s="12">
        <f t="shared" ref="G59" si="8">D59-F59</f>
        <v>61.8</v>
      </c>
    </row>
    <row r="60" spans="1:9" ht="71.25" customHeight="1" x14ac:dyDescent="0.25">
      <c r="A60" s="4" t="s">
        <v>43</v>
      </c>
      <c r="B60" s="10">
        <v>4713121</v>
      </c>
      <c r="C60" s="12">
        <v>0</v>
      </c>
      <c r="D60" s="12">
        <v>102.6</v>
      </c>
      <c r="E60" s="14" t="e">
        <f t="shared" ref="E60" si="9">D60/C60*100</f>
        <v>#DIV/0!</v>
      </c>
      <c r="F60" s="12">
        <v>0</v>
      </c>
      <c r="G60" s="12">
        <f t="shared" ref="G60" si="10">D60-F60</f>
        <v>102.6</v>
      </c>
      <c r="H60"/>
      <c r="I60"/>
    </row>
    <row r="61" spans="1:9" ht="48" customHeight="1" x14ac:dyDescent="0.25">
      <c r="A61" s="4" t="s">
        <v>45</v>
      </c>
      <c r="B61" s="10">
        <v>4713132</v>
      </c>
      <c r="C61" s="12">
        <v>865.2</v>
      </c>
      <c r="D61" s="12">
        <v>225.8</v>
      </c>
      <c r="E61" s="12">
        <f t="shared" si="0"/>
        <v>26.098012020342114</v>
      </c>
      <c r="F61" s="12">
        <v>468.6</v>
      </c>
      <c r="G61" s="12">
        <f t="shared" si="1"/>
        <v>-242.8</v>
      </c>
      <c r="H61"/>
      <c r="I61"/>
    </row>
    <row r="62" spans="1:9" ht="62.25" customHeight="1" x14ac:dyDescent="0.25">
      <c r="A62" s="4" t="s">
        <v>54</v>
      </c>
      <c r="B62" s="10">
        <v>4713250</v>
      </c>
      <c r="C62" s="12">
        <v>69405.8</v>
      </c>
      <c r="D62" s="12">
        <v>0</v>
      </c>
      <c r="E62" s="12">
        <f t="shared" si="0"/>
        <v>0</v>
      </c>
      <c r="F62" s="12">
        <v>4971.2</v>
      </c>
      <c r="G62" s="12">
        <f t="shared" si="1"/>
        <v>-4971.2</v>
      </c>
      <c r="H62"/>
      <c r="I62"/>
    </row>
    <row r="63" spans="1:9" ht="24.75" customHeight="1" x14ac:dyDescent="0.25">
      <c r="A63" s="2" t="s">
        <v>10</v>
      </c>
      <c r="B63" s="3">
        <v>4714000</v>
      </c>
      <c r="C63" s="11">
        <f>SUM(C64:C64)</f>
        <v>3387</v>
      </c>
      <c r="D63" s="11">
        <f>SUM(D64:D64)</f>
        <v>955.9</v>
      </c>
      <c r="E63" s="11">
        <f t="shared" si="0"/>
        <v>28.222615884263359</v>
      </c>
      <c r="F63" s="11">
        <f>SUM(F64:F64)</f>
        <v>841.3</v>
      </c>
      <c r="G63" s="11">
        <f t="shared" si="1"/>
        <v>114.60000000000002</v>
      </c>
      <c r="H63"/>
      <c r="I63"/>
    </row>
    <row r="64" spans="1:9" ht="38.25" customHeight="1" x14ac:dyDescent="0.25">
      <c r="A64" s="4" t="s">
        <v>22</v>
      </c>
      <c r="B64" s="10">
        <v>4714060</v>
      </c>
      <c r="C64" s="12">
        <v>3387</v>
      </c>
      <c r="D64" s="12">
        <v>955.9</v>
      </c>
      <c r="E64" s="12">
        <f t="shared" si="0"/>
        <v>28.222615884263359</v>
      </c>
      <c r="F64" s="12">
        <v>841.3</v>
      </c>
      <c r="G64" s="12">
        <f t="shared" si="1"/>
        <v>114.60000000000002</v>
      </c>
      <c r="H64"/>
      <c r="I64"/>
    </row>
    <row r="65" spans="1:9" ht="21.75" customHeight="1" x14ac:dyDescent="0.25">
      <c r="A65" s="2" t="s">
        <v>11</v>
      </c>
      <c r="B65" s="3">
        <v>4715000</v>
      </c>
      <c r="C65" s="11">
        <f>C66+C67</f>
        <v>20055</v>
      </c>
      <c r="D65" s="11">
        <f>D66+D67</f>
        <v>7.6</v>
      </c>
      <c r="E65" s="18">
        <f t="shared" si="0"/>
        <v>3.7895786586886061E-2</v>
      </c>
      <c r="F65" s="11">
        <f t="shared" ref="F65" si="11">F66</f>
        <v>79.400000000000006</v>
      </c>
      <c r="G65" s="11">
        <f t="shared" si="1"/>
        <v>-71.800000000000011</v>
      </c>
      <c r="H65"/>
      <c r="I65"/>
    </row>
    <row r="66" spans="1:9" ht="51" customHeight="1" x14ac:dyDescent="0.25">
      <c r="A66" s="4" t="s">
        <v>53</v>
      </c>
      <c r="B66" s="10">
        <v>4715031</v>
      </c>
      <c r="C66" s="12">
        <v>55</v>
      </c>
      <c r="D66" s="12">
        <v>7.6</v>
      </c>
      <c r="E66" s="12">
        <f t="shared" si="0"/>
        <v>13.818181818181818</v>
      </c>
      <c r="F66" s="12">
        <v>79.400000000000006</v>
      </c>
      <c r="G66" s="12">
        <f t="shared" si="1"/>
        <v>-71.800000000000011</v>
      </c>
      <c r="H66"/>
      <c r="I66"/>
    </row>
    <row r="67" spans="1:9" ht="59.25" customHeight="1" x14ac:dyDescent="0.25">
      <c r="A67" s="4" t="s">
        <v>52</v>
      </c>
      <c r="B67" s="10">
        <v>4715070</v>
      </c>
      <c r="C67" s="12">
        <v>20000</v>
      </c>
      <c r="D67" s="12">
        <v>0</v>
      </c>
      <c r="E67" s="12">
        <f t="shared" si="0"/>
        <v>0</v>
      </c>
      <c r="F67" s="12">
        <v>0</v>
      </c>
      <c r="G67" s="12">
        <f t="shared" si="1"/>
        <v>0</v>
      </c>
      <c r="H67"/>
      <c r="I67"/>
    </row>
    <row r="68" spans="1:9" ht="21.75" customHeight="1" x14ac:dyDescent="0.25">
      <c r="A68" s="2" t="s">
        <v>12</v>
      </c>
      <c r="B68" s="3">
        <v>4716000</v>
      </c>
      <c r="C68" s="11">
        <f>SUM(C69:C70)</f>
        <v>260242.3</v>
      </c>
      <c r="D68" s="11">
        <f>SUM(D69:D70)</f>
        <v>5476.6</v>
      </c>
      <c r="E68" s="11">
        <f t="shared" si="0"/>
        <v>2.1044234546036522</v>
      </c>
      <c r="F68" s="11">
        <f>SUM(F69:F70)</f>
        <v>0</v>
      </c>
      <c r="G68" s="11">
        <f t="shared" si="1"/>
        <v>5476.6</v>
      </c>
      <c r="H68"/>
      <c r="I68"/>
    </row>
    <row r="69" spans="1:9" s="13" customFormat="1" ht="58.5" customHeight="1" x14ac:dyDescent="0.25">
      <c r="A69" s="4" t="s">
        <v>57</v>
      </c>
      <c r="B69" s="10">
        <v>4716081</v>
      </c>
      <c r="C69" s="12">
        <v>181051.5</v>
      </c>
      <c r="D69" s="12">
        <v>5476.6</v>
      </c>
      <c r="E69" s="15">
        <f t="shared" si="0"/>
        <v>3.0248851846021716</v>
      </c>
      <c r="F69" s="12">
        <v>0</v>
      </c>
      <c r="G69" s="12">
        <f t="shared" si="1"/>
        <v>5476.6</v>
      </c>
    </row>
    <row r="70" spans="1:9" ht="57.75" customHeight="1" x14ac:dyDescent="0.25">
      <c r="A70" s="4" t="s">
        <v>51</v>
      </c>
      <c r="B70" s="10">
        <v>4716091</v>
      </c>
      <c r="C70" s="12">
        <v>79190.8</v>
      </c>
      <c r="D70" s="12">
        <v>0</v>
      </c>
      <c r="E70" s="15">
        <f t="shared" si="0"/>
        <v>0</v>
      </c>
      <c r="F70" s="12">
        <v>0</v>
      </c>
      <c r="G70" s="12">
        <f t="shared" si="1"/>
        <v>0</v>
      </c>
      <c r="H70"/>
      <c r="I70"/>
    </row>
    <row r="71" spans="1:9" ht="24" customHeight="1" x14ac:dyDescent="0.25">
      <c r="A71" s="2" t="s">
        <v>58</v>
      </c>
      <c r="B71" s="3">
        <v>4717000</v>
      </c>
      <c r="C71" s="11">
        <f>C72</f>
        <v>20000</v>
      </c>
      <c r="D71" s="11">
        <f>D72</f>
        <v>20000</v>
      </c>
      <c r="E71" s="16">
        <f t="shared" si="0"/>
        <v>100</v>
      </c>
      <c r="F71" s="11">
        <f>F72</f>
        <v>0</v>
      </c>
      <c r="G71" s="11">
        <f t="shared" si="1"/>
        <v>20000</v>
      </c>
      <c r="H71"/>
      <c r="I71"/>
    </row>
    <row r="72" spans="1:9" ht="34.5" customHeight="1" x14ac:dyDescent="0.25">
      <c r="A72" s="4" t="s">
        <v>59</v>
      </c>
      <c r="B72" s="10">
        <v>4717670</v>
      </c>
      <c r="C72" s="12">
        <v>20000</v>
      </c>
      <c r="D72" s="12">
        <v>20000</v>
      </c>
      <c r="E72" s="15">
        <f t="shared" si="0"/>
        <v>100</v>
      </c>
      <c r="F72" s="12">
        <v>0</v>
      </c>
      <c r="G72" s="12">
        <f t="shared" si="1"/>
        <v>20000</v>
      </c>
      <c r="H72"/>
      <c r="I72"/>
    </row>
    <row r="73" spans="1:9" ht="21.75" customHeight="1" x14ac:dyDescent="0.25">
      <c r="A73" s="2" t="s">
        <v>15</v>
      </c>
      <c r="B73" s="3"/>
      <c r="C73" s="11">
        <f>C46+C48+C58+C63+C65+C68+C71</f>
        <v>700190.5</v>
      </c>
      <c r="D73" s="11">
        <f>D46+D48+D58+D63+D65+D68+D71</f>
        <v>52877.600000000006</v>
      </c>
      <c r="E73" s="17">
        <f t="shared" si="0"/>
        <v>7.5518876648569222</v>
      </c>
      <c r="F73" s="11">
        <f>F46+F48+F58+F63+F65+F68+F71</f>
        <v>164349.29999999999</v>
      </c>
      <c r="G73" s="11">
        <f t="shared" si="1"/>
        <v>-111471.69999999998</v>
      </c>
      <c r="H73"/>
      <c r="I73"/>
    </row>
    <row r="74" spans="1:9" ht="21.75" customHeight="1" x14ac:dyDescent="0.25">
      <c r="A74" s="2" t="s">
        <v>16</v>
      </c>
      <c r="B74" s="3"/>
      <c r="C74" s="11">
        <f>C44+C73</f>
        <v>4988580.9000000004</v>
      </c>
      <c r="D74" s="11">
        <f>D44+D73</f>
        <v>1677135.8999999997</v>
      </c>
      <c r="E74" s="11">
        <f t="shared" si="0"/>
        <v>33.619498883941112</v>
      </c>
      <c r="F74" s="11">
        <f>F44+F73</f>
        <v>1504519.7000000002</v>
      </c>
      <c r="G74" s="11">
        <f t="shared" si="1"/>
        <v>172616.19999999949</v>
      </c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H79"/>
      <c r="I79"/>
    </row>
    <row r="80" spans="1:9" x14ac:dyDescent="0.25">
      <c r="H80"/>
      <c r="I80"/>
    </row>
    <row r="81" spans="1:9" x14ac:dyDescent="0.25">
      <c r="H81"/>
      <c r="I81"/>
    </row>
    <row r="82" spans="1:9" x14ac:dyDescent="0.25"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</sheetData>
  <mergeCells count="3">
    <mergeCell ref="A1:G1"/>
    <mergeCell ref="A2:G2"/>
    <mergeCell ref="A3:G3"/>
  </mergeCells>
  <pageMargins left="0.59055118110236227" right="0.19685039370078741" top="0.39370078740157483" bottom="0.39370078740157483" header="0.19685039370078741" footer="0.19685039370078741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січень-травень 2026</vt:lpstr>
      <vt:lpstr>'січень-травень 2026'!Заголовки_для_печати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2026-06-04T06:33:32Z</dcterms:modified>
</cp:coreProperties>
</file>