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745" windowWidth="15120" windowHeight="5370" tabRatio="845"/>
  </bookViews>
  <sheets>
    <sheet name="січень-березень 2026" sheetId="3" r:id="rId1"/>
  </sheets>
  <definedNames>
    <definedName name="_xlnm.Print_Titles" localSheetId="0">'січень-березень 2026'!$5:$6</definedName>
  </definedNames>
  <calcPr calcId="145621" refMode="R1C1"/>
</workbook>
</file>

<file path=xl/calcChain.xml><?xml version="1.0" encoding="utf-8"?>
<calcChain xmlns="http://schemas.openxmlformats.org/spreadsheetml/2006/main">
  <c r="G49" i="3" l="1"/>
  <c r="E49" i="3"/>
  <c r="F66" i="3"/>
  <c r="D66" i="3"/>
  <c r="C66" i="3"/>
  <c r="G65" i="3"/>
  <c r="E65" i="3"/>
  <c r="F63" i="3"/>
  <c r="D63" i="3"/>
  <c r="G63" i="3" s="1"/>
  <c r="C63" i="3"/>
  <c r="G62" i="3"/>
  <c r="E62" i="3"/>
  <c r="G61" i="3"/>
  <c r="E61" i="3"/>
  <c r="G60" i="3"/>
  <c r="F60" i="3"/>
  <c r="D60" i="3"/>
  <c r="C60" i="3"/>
  <c r="E60" i="3" s="1"/>
  <c r="G59" i="3"/>
  <c r="E59" i="3"/>
  <c r="F58" i="3"/>
  <c r="D58" i="3"/>
  <c r="C58" i="3"/>
  <c r="G57" i="3"/>
  <c r="E57" i="3"/>
  <c r="G56" i="3"/>
  <c r="E56" i="3"/>
  <c r="G55" i="3"/>
  <c r="E55" i="3"/>
  <c r="F54" i="3"/>
  <c r="D54" i="3"/>
  <c r="G54" i="3" s="1"/>
  <c r="C54" i="3"/>
  <c r="E54" i="3" s="1"/>
  <c r="G53" i="3"/>
  <c r="E53" i="3"/>
  <c r="G52" i="3"/>
  <c r="E52" i="3"/>
  <c r="G51" i="3"/>
  <c r="E51" i="3"/>
  <c r="G50" i="3"/>
  <c r="E50" i="3"/>
  <c r="G48" i="3"/>
  <c r="E48" i="3"/>
  <c r="G47" i="3"/>
  <c r="E47" i="3"/>
  <c r="F46" i="3"/>
  <c r="F68" i="3" s="1"/>
  <c r="D46" i="3"/>
  <c r="D68" i="3" s="1"/>
  <c r="C46" i="3"/>
  <c r="C68" i="3" s="1"/>
  <c r="G43" i="3"/>
  <c r="E43" i="3"/>
  <c r="G42" i="3"/>
  <c r="E42" i="3"/>
  <c r="F41" i="3"/>
  <c r="D41" i="3"/>
  <c r="G41" i="3" s="1"/>
  <c r="C41" i="3"/>
  <c r="G40" i="3"/>
  <c r="E40" i="3"/>
  <c r="G39" i="3"/>
  <c r="E39" i="3"/>
  <c r="F38" i="3"/>
  <c r="D38" i="3"/>
  <c r="C38" i="3"/>
  <c r="G37" i="3"/>
  <c r="E37" i="3"/>
  <c r="G36" i="3"/>
  <c r="E36" i="3"/>
  <c r="G35" i="3"/>
  <c r="E35" i="3"/>
  <c r="F34" i="3"/>
  <c r="D34" i="3"/>
  <c r="C34" i="3"/>
  <c r="G33" i="3"/>
  <c r="E33" i="3"/>
  <c r="G32" i="3"/>
  <c r="E32" i="3"/>
  <c r="G31" i="3"/>
  <c r="E31" i="3"/>
  <c r="G30" i="3"/>
  <c r="E30" i="3"/>
  <c r="G29" i="3"/>
  <c r="E29" i="3"/>
  <c r="G28" i="3"/>
  <c r="E28" i="3"/>
  <c r="G27" i="3"/>
  <c r="E27" i="3"/>
  <c r="F26" i="3"/>
  <c r="D26" i="3"/>
  <c r="C26" i="3"/>
  <c r="G25" i="3"/>
  <c r="E25" i="3"/>
  <c r="G24" i="3"/>
  <c r="E24" i="3"/>
  <c r="G23" i="3"/>
  <c r="E23" i="3"/>
  <c r="G22" i="3"/>
  <c r="E22" i="3"/>
  <c r="G21" i="3"/>
  <c r="E21" i="3"/>
  <c r="G20" i="3"/>
  <c r="E20" i="3"/>
  <c r="G19" i="3"/>
  <c r="E19" i="3"/>
  <c r="G18" i="3"/>
  <c r="E18" i="3"/>
  <c r="G17" i="3"/>
  <c r="E17" i="3"/>
  <c r="G16" i="3"/>
  <c r="E16" i="3"/>
  <c r="G15" i="3"/>
  <c r="E15" i="3"/>
  <c r="G14" i="3"/>
  <c r="E14" i="3"/>
  <c r="G13" i="3"/>
  <c r="E13" i="3"/>
  <c r="G12" i="3"/>
  <c r="E12" i="3"/>
  <c r="G11" i="3"/>
  <c r="E11" i="3"/>
  <c r="F10" i="3"/>
  <c r="D10" i="3"/>
  <c r="C10" i="3"/>
  <c r="G9" i="3"/>
  <c r="E9" i="3"/>
  <c r="F8" i="3"/>
  <c r="D8" i="3"/>
  <c r="C8" i="3"/>
  <c r="C44" i="3" s="1"/>
  <c r="C69" i="3" s="1"/>
  <c r="G58" i="3" l="1"/>
  <c r="G38" i="3"/>
  <c r="G34" i="3"/>
  <c r="G26" i="3"/>
  <c r="F44" i="3"/>
  <c r="F69" i="3" s="1"/>
  <c r="G10" i="3"/>
  <c r="E38" i="3"/>
  <c r="E26" i="3"/>
  <c r="D44" i="3"/>
  <c r="E44" i="3" s="1"/>
  <c r="G8" i="3"/>
  <c r="G68" i="3"/>
  <c r="E68" i="3"/>
  <c r="E8" i="3"/>
  <c r="E10" i="3"/>
  <c r="E34" i="3"/>
  <c r="E41" i="3"/>
  <c r="E46" i="3"/>
  <c r="G46" i="3"/>
  <c r="E58" i="3"/>
  <c r="E63" i="3"/>
  <c r="D69" i="3" l="1"/>
  <c r="E69" i="3" s="1"/>
  <c r="G44" i="3"/>
  <c r="G69" i="3" l="1"/>
</calcChain>
</file>

<file path=xl/sharedStrings.xml><?xml version="1.0" encoding="utf-8"?>
<sst xmlns="http://schemas.openxmlformats.org/spreadsheetml/2006/main" count="76" uniqueCount="62">
  <si>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</si>
  <si>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</si>
  <si>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</si>
  <si>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</si>
  <si>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</si>
  <si>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</si>
  <si>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</si>
  <si>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</si>
  <si>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</si>
  <si>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</si>
  <si>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</si>
  <si>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</si>
  <si>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</si>
  <si>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</si>
  <si>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</si>
  <si>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Разом спеціальний фонд</t>
  </si>
  <si>
    <t>Всього загальний та спеціальний фонд</t>
  </si>
  <si>
    <t>Надання дошкiльної освiти</t>
  </si>
  <si>
    <t>Забезпечення діяльності інших закладів у сфері освіти</t>
  </si>
  <si>
    <t>Інші програми та заходи у сфері освіти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</si>
  <si>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</si>
  <si>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</si>
  <si>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</si>
  <si>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</si>
  <si>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</si>
  <si>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Експлуатація та технічне обслуговування житлового фонду</t>
  </si>
  <si>
    <t>Надання позашкiльної освіти закладами позашкільної освiти, заходи iз позашкiльної роботи з дiтьми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</si>
  <si>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</si>
  <si>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</si>
  <si>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Надання реабілітаційних послуг особам з інвалідністю та дітям з інвалідністю</t>
  </si>
  <si>
    <t xml:space="preserve">% виконання 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</si>
  <si>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</si>
  <si>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міжшкільними ресурсними центрами за рахунок коштів місцевого бюджету</t>
  </si>
  <si>
    <t>Надання  загальної середньої освіти закладами загальної середньої освiти  за рахунок освітньої субвенції</t>
  </si>
  <si>
    <t>5=4/3*100</t>
  </si>
  <si>
    <t>7=4-6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</si>
  <si>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</si>
  <si>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</si>
  <si>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освітньої субвенції</t>
  </si>
  <si>
    <t>Надання спеціалізованої освіти мистецькими школами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</si>
  <si>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</si>
  <si>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</si>
  <si>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Забезпечення умов для догляду та виховання дітей та молоді в дитячих будинках сімейного типу, прийомних сім’ях та сім’ях патронатних вихователів</t>
  </si>
  <si>
    <t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t>
  </si>
  <si>
    <t>Розвиток та надання послуг спеціалізованими службами підтримки осіб, які постраждали від домашнього насильства та/або насильства за ознакою статі</t>
  </si>
  <si>
    <t>Створення умов для творчого, інтелектуального, духовного та фізичного розвитку дітей та молоді за місцем їх проживання</t>
  </si>
  <si>
    <t>Виконано станом на 01.04 2025 року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</si>
  <si>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</si>
  <si>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Реалізація проектів (заходів) з відновлення об’єктів житлового фонду, пошкоджених/знищених внаслідок збройної агресії, за рахунок коштів місцевих бюджетів</t>
  </si>
  <si>
    <t>Затверджені видатки на 2026 рік з урахуванням змін</t>
  </si>
  <si>
    <t>Відхилення виконання 2026 до 2025 року</t>
  </si>
  <si>
    <t xml:space="preserve"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 </t>
  </si>
  <si>
    <t>Підготовка та реалізація публічних інвестиційних проектів / програм публічних інвестицій за рахунок коштів місцевого бюджету в галузі фізичної культури і спорту</t>
  </si>
  <si>
    <t>Розвиток здібностей у дітей та молоді з фізичної культури та спорту комунальними дитячо-юнацькими спортивними школами</t>
  </si>
  <si>
    <t>Підготовка та реалізація публічних інвестиційних проектів / програм публічних інвестицій за рахунок коштів місцевого бюджету в галузі соціального захисту та соціального забезпечення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</si>
  <si>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</si>
  <si>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Забезпечення молодіжними центрами соціального становлення та розвитку молоді та інші заходи у сфері молодіжної політики</t>
  </si>
  <si>
    <r>
      <t xml:space="preserve">Підготовка та реалізація публічних інвестиційних проектів / програм публічних інвестицій в галузі (секторі) </t>
    </r>
    <r>
      <rPr>
        <sz val="9"/>
        <color theme="1"/>
        <rFont val="Calibri"/>
        <family val="2"/>
        <charset val="204"/>
      </rPr>
      <t>«</t>
    </r>
    <r>
      <rPr>
        <sz val="9"/>
        <color theme="1"/>
        <rFont val="Arial"/>
        <family val="2"/>
        <charset val="204"/>
      </rPr>
      <t>Житло</t>
    </r>
    <r>
      <rPr>
        <sz val="9"/>
        <color theme="1"/>
        <rFont val="Calibri"/>
        <family val="2"/>
        <charset val="204"/>
      </rPr>
      <t>»</t>
    </r>
    <r>
      <rPr>
        <sz val="9"/>
        <color theme="1"/>
        <rFont val="Arial"/>
        <family val="2"/>
        <charset val="204"/>
      </rPr>
      <t xml:space="preserve"> за рахунок коштів місцевого бюджету  </t>
    </r>
  </si>
  <si>
    <t>Економічна діяльність</t>
  </si>
  <si>
    <t>Внески до статутного капіталу суб'єктів господарювання</t>
  </si>
  <si>
    <t>щодо використання бюджетних коштів за січень - березень 2026 року</t>
  </si>
  <si>
    <t>Виконано станом на 01.04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</si>
</sst>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8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theme="0"/>
      <name val="Arial"/>
      <family val="2"/>
      <charset val="204"/>
    </font>
    <font>
      <sz val="9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tabSelected="1" workbookViewId="0">
      <selection activeCell="K12" sqref="K12"/>
    </sheetView>
  </sheetViews>
  <sheetFormatPr defaultRowHeight="15" x14ac:dyDescent="0.25"/>
  <cols>
    <col min="1" max="1" width="44" style="5" customWidth="1"/>
    <col min="2" max="2" width="10.85546875" style="8" customWidth="1"/>
    <col min="3" max="3" width="12.140625" style="8" customWidth="1"/>
    <col min="4" max="4" width="11.28515625" style="8" customWidth="1"/>
    <col min="5" max="5" width="10.28515625" style="8" customWidth="1"/>
    <col min="6" max="7" width="11.28515625" style="8" customWidth="1"/>
    <col min="8" max="9" width="9.140625" style="1"/>
  </cols>
  <sheetData>
    <row r="1" spans="1:9" ht="21" customHeight="1" x14ac:dyDescent="0.25">
      <c r="A1" s="18" t="s">
        <v>3</v>
      </c>
      <c r="B1" s="18"/>
      <c r="C1" s="18"/>
      <c r="D1" s="18"/>
      <c r="E1" s="18"/>
      <c r="F1" s="18"/>
      <c r="G1" s="18"/>
      <c r="H1"/>
      <c r="I1"/>
    </row>
    <row r="2" spans="1:9" ht="21" customHeight="1" x14ac:dyDescent="0.25">
      <c r="A2" s="18" t="s">
        <v>60</v>
      </c>
      <c r="B2" s="18"/>
      <c r="C2" s="18"/>
      <c r="D2" s="18"/>
      <c r="E2" s="18"/>
      <c r="F2" s="18"/>
      <c r="G2" s="18"/>
      <c r="H2"/>
      <c r="I2"/>
    </row>
    <row r="3" spans="1:9" ht="21" customHeight="1" x14ac:dyDescent="0.25">
      <c r="A3" s="18" t="s">
        <v>4</v>
      </c>
      <c r="B3" s="18"/>
      <c r="C3" s="18"/>
      <c r="D3" s="18"/>
      <c r="E3" s="18"/>
      <c r="F3" s="18"/>
      <c r="G3" s="18"/>
      <c r="H3"/>
      <c r="I3"/>
    </row>
    <row r="4" spans="1:9" x14ac:dyDescent="0.25">
      <c r="D4" s="17"/>
      <c r="F4" s="17"/>
      <c r="G4" s="17" t="s">
        <v>2</v>
      </c>
      <c r="H4"/>
      <c r="I4"/>
    </row>
    <row r="5" spans="1:9" ht="68.25" customHeight="1" x14ac:dyDescent="0.25">
      <c r="A5" s="3" t="s">
        <v>0</v>
      </c>
      <c r="B5" s="6" t="s">
        <v>1</v>
      </c>
      <c r="C5" s="3" t="s">
        <v>49</v>
      </c>
      <c r="D5" s="3" t="s">
        <v>61</v>
      </c>
      <c r="E5" s="3" t="s">
        <v>30</v>
      </c>
      <c r="F5" s="3" t="s">
        <v>46</v>
      </c>
      <c r="G5" s="3" t="s">
        <v>50</v>
      </c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 t="s">
        <v>34</v>
      </c>
      <c r="F6" s="9">
        <v>6</v>
      </c>
      <c r="G6" s="9" t="s">
        <v>35</v>
      </c>
      <c r="H6"/>
      <c r="I6"/>
    </row>
    <row r="7" spans="1:9" ht="21" customHeight="1" x14ac:dyDescent="0.25">
      <c r="A7" s="3" t="s">
        <v>6</v>
      </c>
      <c r="B7" s="7"/>
      <c r="C7" s="7"/>
      <c r="D7" s="7"/>
      <c r="E7" s="7"/>
      <c r="F7" s="7"/>
      <c r="G7" s="7"/>
      <c r="H7"/>
      <c r="I7"/>
    </row>
    <row r="8" spans="1:9" ht="21.75" customHeight="1" x14ac:dyDescent="0.25">
      <c r="A8" s="2" t="s">
        <v>5</v>
      </c>
      <c r="B8" s="3">
        <v>4710100</v>
      </c>
      <c r="C8" s="11">
        <f>SUM(C9:C9)</f>
        <v>182894.5</v>
      </c>
      <c r="D8" s="11">
        <f>SUM(D9:D9)</f>
        <v>45001.5</v>
      </c>
      <c r="E8" s="11">
        <f>D8/C8*100</f>
        <v>24.60516855345568</v>
      </c>
      <c r="F8" s="11">
        <f>SUM(F9:F9)</f>
        <v>43507.1</v>
      </c>
      <c r="G8" s="11">
        <f>D8-F8</f>
        <v>1494.4000000000015</v>
      </c>
      <c r="H8"/>
      <c r="I8"/>
    </row>
    <row r="9" spans="1:9" ht="32.25" customHeight="1" x14ac:dyDescent="0.25">
      <c r="A9" s="4" t="s">
        <v>7</v>
      </c>
      <c r="B9" s="10">
        <v>4710160</v>
      </c>
      <c r="C9" s="12">
        <v>182894.5</v>
      </c>
      <c r="D9" s="12">
        <v>45001.5</v>
      </c>
      <c r="E9" s="12">
        <f t="shared" ref="E9:E69" si="0">D9/C9*100</f>
        <v>24.60516855345568</v>
      </c>
      <c r="F9" s="12">
        <v>43507.1</v>
      </c>
      <c r="G9" s="12">
        <f t="shared" ref="G9:G69" si="1">D9-F9</f>
        <v>1494.4000000000015</v>
      </c>
      <c r="H9"/>
      <c r="I9"/>
    </row>
    <row r="10" spans="1:9" ht="21.75" customHeight="1" x14ac:dyDescent="0.25">
      <c r="A10" s="2" t="s">
        <v>8</v>
      </c>
      <c r="B10" s="3">
        <v>4711000</v>
      </c>
      <c r="C10" s="11">
        <f>SUM(C11:C25)</f>
        <v>3512513.1999999997</v>
      </c>
      <c r="D10" s="11">
        <f>SUM(D11:D25)</f>
        <v>854235.5</v>
      </c>
      <c r="E10" s="11">
        <f t="shared" si="0"/>
        <v>24.319780492212814</v>
      </c>
      <c r="F10" s="11">
        <f>SUM(F11:F25)</f>
        <v>669782.70000000019</v>
      </c>
      <c r="G10" s="11">
        <f t="shared" si="1"/>
        <v>184452.79999999981</v>
      </c>
      <c r="H10"/>
      <c r="I10"/>
    </row>
    <row r="11" spans="1:9" ht="21.75" customHeight="1" x14ac:dyDescent="0.25">
      <c r="A11" s="4" t="s">
        <v>17</v>
      </c>
      <c r="B11" s="10">
        <v>4711010</v>
      </c>
      <c r="C11" s="12">
        <v>1122568.5</v>
      </c>
      <c r="D11" s="12">
        <v>244952</v>
      </c>
      <c r="E11" s="12">
        <f t="shared" si="0"/>
        <v>21.820672858716417</v>
      </c>
      <c r="F11" s="12">
        <v>197302.8</v>
      </c>
      <c r="G11" s="12">
        <f t="shared" si="1"/>
        <v>47649.200000000012</v>
      </c>
      <c r="H11"/>
      <c r="I11"/>
    </row>
    <row r="12" spans="1:9" ht="45.75" customHeight="1" x14ac:dyDescent="0.25">
      <c r="A12" s="4" t="s">
        <v>31</v>
      </c>
      <c r="B12" s="10">
        <v>4711021</v>
      </c>
      <c r="C12" s="12">
        <v>1187752.7</v>
      </c>
      <c r="D12" s="12">
        <v>265021</v>
      </c>
      <c r="E12" s="12">
        <f t="shared" si="0"/>
        <v>22.312809728826551</v>
      </c>
      <c r="F12" s="12">
        <v>223898.5</v>
      </c>
      <c r="G12" s="12">
        <f t="shared" si="1"/>
        <v>41122.5</v>
      </c>
      <c r="H12"/>
      <c r="I12"/>
    </row>
    <row r="13" spans="1:9" ht="82.5" customHeight="1" x14ac:dyDescent="0.25">
      <c r="A13" s="4" t="s">
        <v>37</v>
      </c>
      <c r="B13" s="10">
        <v>4711022</v>
      </c>
      <c r="C13" s="12">
        <v>88571.5</v>
      </c>
      <c r="D13" s="12">
        <v>16653.7</v>
      </c>
      <c r="E13" s="12">
        <f t="shared" si="0"/>
        <v>18.80254935278278</v>
      </c>
      <c r="F13" s="12">
        <v>18162.400000000001</v>
      </c>
      <c r="G13" s="12">
        <f t="shared" si="1"/>
        <v>-1508.7000000000007</v>
      </c>
      <c r="H13"/>
      <c r="I13"/>
    </row>
    <row r="14" spans="1:9" ht="44.25" customHeight="1" x14ac:dyDescent="0.25">
      <c r="A14" s="4" t="s">
        <v>32</v>
      </c>
      <c r="B14" s="10">
        <v>4711026</v>
      </c>
      <c r="C14" s="12">
        <v>3201.2</v>
      </c>
      <c r="D14" s="12">
        <v>780.7</v>
      </c>
      <c r="E14" s="12">
        <f t="shared" si="0"/>
        <v>24.387729601399478</v>
      </c>
      <c r="F14" s="12">
        <v>543</v>
      </c>
      <c r="G14" s="12">
        <f t="shared" si="1"/>
        <v>237.70000000000005</v>
      </c>
      <c r="H14"/>
      <c r="I14"/>
    </row>
    <row r="15" spans="1:9" ht="42.75" customHeight="1" x14ac:dyDescent="0.25">
      <c r="A15" s="4" t="s">
        <v>33</v>
      </c>
      <c r="B15" s="10">
        <v>4711031</v>
      </c>
      <c r="C15" s="12">
        <v>571978.80000000005</v>
      </c>
      <c r="D15" s="12">
        <v>194459.1</v>
      </c>
      <c r="E15" s="12">
        <f t="shared" si="0"/>
        <v>33.997606204985217</v>
      </c>
      <c r="F15" s="12">
        <v>145242.79999999999</v>
      </c>
      <c r="G15" s="12">
        <f t="shared" si="1"/>
        <v>49216.300000000017</v>
      </c>
      <c r="H15"/>
      <c r="I15"/>
    </row>
    <row r="16" spans="1:9" ht="80.25" customHeight="1" x14ac:dyDescent="0.25">
      <c r="A16" s="4" t="s">
        <v>38</v>
      </c>
      <c r="B16" s="10">
        <v>4711032</v>
      </c>
      <c r="C16" s="12">
        <v>29254.6</v>
      </c>
      <c r="D16" s="12">
        <v>9979.7999999999993</v>
      </c>
      <c r="E16" s="12">
        <f t="shared" si="0"/>
        <v>34.113609483636758</v>
      </c>
      <c r="F16" s="12">
        <v>7404</v>
      </c>
      <c r="G16" s="12">
        <f t="shared" si="1"/>
        <v>2575.7999999999993</v>
      </c>
      <c r="H16"/>
      <c r="I16"/>
    </row>
    <row r="17" spans="1:9" ht="45" customHeight="1" x14ac:dyDescent="0.25">
      <c r="A17" s="4" t="s">
        <v>26</v>
      </c>
      <c r="B17" s="10">
        <v>4711070</v>
      </c>
      <c r="C17" s="12">
        <v>187716.6</v>
      </c>
      <c r="D17" s="12">
        <v>38171.4</v>
      </c>
      <c r="E17" s="12">
        <f t="shared" si="0"/>
        <v>20.334589482230129</v>
      </c>
      <c r="F17" s="12">
        <v>28891.3</v>
      </c>
      <c r="G17" s="12">
        <f t="shared" si="1"/>
        <v>9280.1000000000022</v>
      </c>
      <c r="H17"/>
      <c r="I17"/>
    </row>
    <row r="18" spans="1:9" ht="32.25" customHeight="1" x14ac:dyDescent="0.25">
      <c r="A18" s="4" t="s">
        <v>39</v>
      </c>
      <c r="B18" s="10">
        <v>4711080</v>
      </c>
      <c r="C18" s="12">
        <v>138763.29999999999</v>
      </c>
      <c r="D18" s="12">
        <v>33112.199999999997</v>
      </c>
      <c r="E18" s="12">
        <f t="shared" si="0"/>
        <v>23.862361301583341</v>
      </c>
      <c r="F18" s="12">
        <v>21568.9</v>
      </c>
      <c r="G18" s="12">
        <f t="shared" si="1"/>
        <v>11543.299999999996</v>
      </c>
      <c r="H18"/>
      <c r="I18"/>
    </row>
    <row r="19" spans="1:9" ht="30" customHeight="1" x14ac:dyDescent="0.25">
      <c r="A19" s="4" t="s">
        <v>18</v>
      </c>
      <c r="B19" s="10">
        <v>4711141</v>
      </c>
      <c r="C19" s="12">
        <v>57659.3</v>
      </c>
      <c r="D19" s="12">
        <v>10734.5</v>
      </c>
      <c r="E19" s="12">
        <f t="shared" si="0"/>
        <v>18.617118140525466</v>
      </c>
      <c r="F19" s="12">
        <v>9105.4</v>
      </c>
      <c r="G19" s="12">
        <f t="shared" si="1"/>
        <v>1629.1000000000004</v>
      </c>
      <c r="H19"/>
      <c r="I19"/>
    </row>
    <row r="20" spans="1:9" ht="21.75" customHeight="1" x14ac:dyDescent="0.25">
      <c r="A20" s="4" t="s">
        <v>19</v>
      </c>
      <c r="B20" s="10">
        <v>4711142</v>
      </c>
      <c r="C20" s="12">
        <v>72.400000000000006</v>
      </c>
      <c r="D20" s="12">
        <v>0</v>
      </c>
      <c r="E20" s="12">
        <f t="shared" si="0"/>
        <v>0</v>
      </c>
      <c r="F20" s="12">
        <v>16.3</v>
      </c>
      <c r="G20" s="12">
        <f t="shared" si="1"/>
        <v>-16.3</v>
      </c>
      <c r="H20"/>
      <c r="I20"/>
    </row>
    <row r="21" spans="1:9" ht="31.5" customHeight="1" x14ac:dyDescent="0.25">
      <c r="A21" s="4" t="s">
        <v>27</v>
      </c>
      <c r="B21" s="10">
        <v>4711151</v>
      </c>
      <c r="C21" s="12">
        <v>8609.6</v>
      </c>
      <c r="D21" s="12">
        <v>1855.3</v>
      </c>
      <c r="E21" s="12">
        <f t="shared" si="0"/>
        <v>21.549200892027503</v>
      </c>
      <c r="F21" s="12">
        <v>1018.6</v>
      </c>
      <c r="G21" s="12">
        <f t="shared" si="1"/>
        <v>836.69999999999993</v>
      </c>
      <c r="H21"/>
      <c r="I21"/>
    </row>
    <row r="22" spans="1:9" ht="36" customHeight="1" x14ac:dyDescent="0.25">
      <c r="A22" s="4" t="s">
        <v>28</v>
      </c>
      <c r="B22" s="10">
        <v>4711152</v>
      </c>
      <c r="C22" s="12">
        <v>2693.9</v>
      </c>
      <c r="D22" s="12">
        <v>919</v>
      </c>
      <c r="E22" s="12">
        <f t="shared" si="0"/>
        <v>34.114109655146812</v>
      </c>
      <c r="F22" s="12">
        <v>608.79999999999995</v>
      </c>
      <c r="G22" s="12">
        <f t="shared" si="1"/>
        <v>310.20000000000005</v>
      </c>
      <c r="H22"/>
      <c r="I22"/>
    </row>
    <row r="23" spans="1:9" ht="80.25" customHeight="1" x14ac:dyDescent="0.25">
      <c r="A23" s="4" t="s">
        <v>40</v>
      </c>
      <c r="B23" s="10">
        <v>4711200</v>
      </c>
      <c r="C23" s="12">
        <v>2202.3000000000002</v>
      </c>
      <c r="D23" s="12">
        <v>809.6</v>
      </c>
      <c r="E23" s="14">
        <f t="shared" si="0"/>
        <v>36.761567452209057</v>
      </c>
      <c r="F23" s="12">
        <v>485.5</v>
      </c>
      <c r="G23" s="12">
        <f t="shared" si="1"/>
        <v>324.10000000000002</v>
      </c>
      <c r="H23"/>
      <c r="I23"/>
    </row>
    <row r="24" spans="1:9" ht="48.75" customHeight="1" x14ac:dyDescent="0.25">
      <c r="A24" s="4" t="s">
        <v>41</v>
      </c>
      <c r="B24" s="10">
        <v>4711600</v>
      </c>
      <c r="C24" s="12">
        <v>68049.600000000006</v>
      </c>
      <c r="D24" s="12">
        <v>30513.4</v>
      </c>
      <c r="E24" s="12">
        <f t="shared" si="0"/>
        <v>44.839940278855423</v>
      </c>
      <c r="F24" s="12">
        <v>15534.4</v>
      </c>
      <c r="G24" s="12">
        <f t="shared" si="1"/>
        <v>14979.000000000002</v>
      </c>
      <c r="H24"/>
      <c r="I24"/>
    </row>
    <row r="25" spans="1:9" ht="46.5" customHeight="1" x14ac:dyDescent="0.25">
      <c r="A25" s="4" t="s">
        <v>47</v>
      </c>
      <c r="B25" s="10">
        <v>4711702</v>
      </c>
      <c r="C25" s="12">
        <v>43418.9</v>
      </c>
      <c r="D25" s="12">
        <v>6273.8</v>
      </c>
      <c r="E25" s="12">
        <f t="shared" si="0"/>
        <v>14.449467858467166</v>
      </c>
      <c r="F25" s="12">
        <v>0</v>
      </c>
      <c r="G25" s="12">
        <f t="shared" si="1"/>
        <v>6273.8</v>
      </c>
      <c r="H25"/>
      <c r="I25"/>
    </row>
    <row r="26" spans="1:9" ht="21.75" customHeight="1" x14ac:dyDescent="0.25">
      <c r="A26" s="2" t="s">
        <v>9</v>
      </c>
      <c r="B26" s="3">
        <v>4713000</v>
      </c>
      <c r="C26" s="11">
        <f>SUM(C27:C33)</f>
        <v>86969</v>
      </c>
      <c r="D26" s="11">
        <f>SUM(D27:D33)</f>
        <v>19050.499999999996</v>
      </c>
      <c r="E26" s="11">
        <f t="shared" si="0"/>
        <v>21.904931642309325</v>
      </c>
      <c r="F26" s="11">
        <f>SUM(F27:F33)</f>
        <v>14993.800000000001</v>
      </c>
      <c r="G26" s="11">
        <f t="shared" si="1"/>
        <v>4056.6999999999953</v>
      </c>
      <c r="H26"/>
      <c r="I26"/>
    </row>
    <row r="27" spans="1:9" s="13" customFormat="1" ht="34.5" customHeight="1" x14ac:dyDescent="0.25">
      <c r="A27" s="4" t="s">
        <v>29</v>
      </c>
      <c r="B27" s="10">
        <v>4713105</v>
      </c>
      <c r="C27" s="12">
        <v>36383.300000000003</v>
      </c>
      <c r="D27" s="12">
        <v>7734.2</v>
      </c>
      <c r="E27" s="12">
        <f t="shared" si="0"/>
        <v>21.257554977146107</v>
      </c>
      <c r="F27" s="12">
        <v>5733.8</v>
      </c>
      <c r="G27" s="12">
        <f t="shared" si="1"/>
        <v>2000.3999999999996</v>
      </c>
    </row>
    <row r="28" spans="1:9" ht="50.25" customHeight="1" x14ac:dyDescent="0.25">
      <c r="A28" s="4" t="s">
        <v>42</v>
      </c>
      <c r="B28" s="10">
        <v>4713114</v>
      </c>
      <c r="C28" s="12">
        <v>91.5</v>
      </c>
      <c r="D28" s="12">
        <v>0</v>
      </c>
      <c r="E28" s="12">
        <f t="shared" si="0"/>
        <v>0</v>
      </c>
      <c r="F28" s="12">
        <v>0</v>
      </c>
      <c r="G28" s="12">
        <f t="shared" si="1"/>
        <v>0</v>
      </c>
      <c r="H28"/>
      <c r="I28"/>
    </row>
    <row r="29" spans="1:9" ht="71.25" customHeight="1" x14ac:dyDescent="0.25">
      <c r="A29" s="4" t="s">
        <v>43</v>
      </c>
      <c r="B29" s="10">
        <v>4713121</v>
      </c>
      <c r="C29" s="12">
        <v>22027.5</v>
      </c>
      <c r="D29" s="12">
        <v>4795.8999999999996</v>
      </c>
      <c r="E29" s="12">
        <f t="shared" si="0"/>
        <v>21.772330041992962</v>
      </c>
      <c r="F29" s="12">
        <v>3362.4</v>
      </c>
      <c r="G29" s="12">
        <f t="shared" si="1"/>
        <v>1433.4999999999995</v>
      </c>
      <c r="H29"/>
      <c r="I29"/>
    </row>
    <row r="30" spans="1:9" ht="58.5" customHeight="1" x14ac:dyDescent="0.25">
      <c r="A30" s="4" t="s">
        <v>44</v>
      </c>
      <c r="B30" s="10">
        <v>4713124</v>
      </c>
      <c r="C30" s="12">
        <v>6140.2</v>
      </c>
      <c r="D30" s="12">
        <v>1299.8</v>
      </c>
      <c r="E30" s="12">
        <f t="shared" si="0"/>
        <v>21.168691573564381</v>
      </c>
      <c r="F30" s="12">
        <v>962.5</v>
      </c>
      <c r="G30" s="12">
        <f t="shared" si="1"/>
        <v>337.29999999999995</v>
      </c>
      <c r="H30"/>
      <c r="I30"/>
    </row>
    <row r="31" spans="1:9" ht="41.25" customHeight="1" x14ac:dyDescent="0.25">
      <c r="A31" s="4" t="s">
        <v>45</v>
      </c>
      <c r="B31" s="10">
        <v>4713132</v>
      </c>
      <c r="C31" s="12">
        <v>22040.3</v>
      </c>
      <c r="D31" s="12">
        <v>5040.5</v>
      </c>
      <c r="E31" s="12">
        <f t="shared" si="0"/>
        <v>22.86947092371701</v>
      </c>
      <c r="F31" s="12">
        <v>4765.6000000000004</v>
      </c>
      <c r="G31" s="12">
        <f t="shared" si="1"/>
        <v>274.89999999999964</v>
      </c>
      <c r="H31"/>
      <c r="I31"/>
    </row>
    <row r="32" spans="1:9" ht="45.75" customHeight="1" x14ac:dyDescent="0.25">
      <c r="A32" s="4" t="s">
        <v>56</v>
      </c>
      <c r="B32" s="10">
        <v>4713133</v>
      </c>
      <c r="C32" s="12">
        <v>150</v>
      </c>
      <c r="D32" s="12">
        <v>150</v>
      </c>
      <c r="E32" s="12">
        <f t="shared" si="0"/>
        <v>100</v>
      </c>
      <c r="F32" s="12">
        <v>150</v>
      </c>
      <c r="G32" s="12">
        <f t="shared" si="1"/>
        <v>0</v>
      </c>
      <c r="H32"/>
      <c r="I32"/>
    </row>
    <row r="33" spans="1:9" ht="32.25" customHeight="1" x14ac:dyDescent="0.25">
      <c r="A33" s="4" t="s">
        <v>20</v>
      </c>
      <c r="B33" s="10">
        <v>4713242</v>
      </c>
      <c r="C33" s="12">
        <v>136.19999999999999</v>
      </c>
      <c r="D33" s="12">
        <v>30.1</v>
      </c>
      <c r="E33" s="12">
        <f t="shared" si="0"/>
        <v>22.099853157121881</v>
      </c>
      <c r="F33" s="12">
        <v>19.5</v>
      </c>
      <c r="G33" s="12">
        <f t="shared" si="1"/>
        <v>10.600000000000001</v>
      </c>
      <c r="H33"/>
      <c r="I33"/>
    </row>
    <row r="34" spans="1:9" ht="22.5" customHeight="1" x14ac:dyDescent="0.25">
      <c r="A34" s="2" t="s">
        <v>10</v>
      </c>
      <c r="B34" s="3">
        <v>4714000</v>
      </c>
      <c r="C34" s="11">
        <f>SUM(C35:C37)</f>
        <v>44277.8</v>
      </c>
      <c r="D34" s="11">
        <f>SUM(D35:D37)</f>
        <v>10496.8</v>
      </c>
      <c r="E34" s="11">
        <f t="shared" si="0"/>
        <v>23.706688227509044</v>
      </c>
      <c r="F34" s="11">
        <f>SUM(F35:F37)</f>
        <v>7859.1</v>
      </c>
      <c r="G34" s="11">
        <f t="shared" si="1"/>
        <v>2637.6999999999989</v>
      </c>
      <c r="H34"/>
      <c r="I34"/>
    </row>
    <row r="35" spans="1:9" ht="21.75" customHeight="1" x14ac:dyDescent="0.25">
      <c r="A35" s="4" t="s">
        <v>21</v>
      </c>
      <c r="B35" s="10">
        <v>4714030</v>
      </c>
      <c r="C35" s="12">
        <v>28781</v>
      </c>
      <c r="D35" s="12">
        <v>6819.6</v>
      </c>
      <c r="E35" s="12">
        <f t="shared" si="0"/>
        <v>23.694798651888398</v>
      </c>
      <c r="F35" s="12">
        <v>4630.5</v>
      </c>
      <c r="G35" s="12">
        <f t="shared" si="1"/>
        <v>2189.1000000000004</v>
      </c>
      <c r="H35"/>
      <c r="I35"/>
    </row>
    <row r="36" spans="1:9" ht="32.25" customHeight="1" x14ac:dyDescent="0.25">
      <c r="A36" s="4" t="s">
        <v>22</v>
      </c>
      <c r="B36" s="10">
        <v>4714060</v>
      </c>
      <c r="C36" s="12">
        <v>10736.3</v>
      </c>
      <c r="D36" s="12">
        <v>2571.6999999999998</v>
      </c>
      <c r="E36" s="12">
        <f t="shared" si="0"/>
        <v>23.953317250821978</v>
      </c>
      <c r="F36" s="12">
        <v>2359.8000000000002</v>
      </c>
      <c r="G36" s="12">
        <f t="shared" si="1"/>
        <v>211.89999999999964</v>
      </c>
      <c r="H36"/>
      <c r="I36"/>
    </row>
    <row r="37" spans="1:9" ht="32.25" customHeight="1" x14ac:dyDescent="0.25">
      <c r="A37" s="4" t="s">
        <v>23</v>
      </c>
      <c r="B37" s="10">
        <v>4714081</v>
      </c>
      <c r="C37" s="12">
        <v>4760.5</v>
      </c>
      <c r="D37" s="12">
        <v>1105.5</v>
      </c>
      <c r="E37" s="12">
        <f t="shared" si="0"/>
        <v>23.222350593425059</v>
      </c>
      <c r="F37" s="12">
        <v>868.8</v>
      </c>
      <c r="G37" s="12">
        <f t="shared" si="1"/>
        <v>236.70000000000005</v>
      </c>
      <c r="H37"/>
      <c r="I37"/>
    </row>
    <row r="38" spans="1:9" ht="21.75" customHeight="1" x14ac:dyDescent="0.25">
      <c r="A38" s="2" t="s">
        <v>11</v>
      </c>
      <c r="B38" s="3">
        <v>4715000</v>
      </c>
      <c r="C38" s="11">
        <f>C39+C40</f>
        <v>59180.2</v>
      </c>
      <c r="D38" s="11">
        <f t="shared" ref="D38:F38" si="2">D39+D40</f>
        <v>12934.1</v>
      </c>
      <c r="E38" s="11">
        <f t="shared" si="0"/>
        <v>21.855451654438479</v>
      </c>
      <c r="F38" s="11">
        <f t="shared" si="2"/>
        <v>11892.599999999999</v>
      </c>
      <c r="G38" s="11">
        <f t="shared" si="1"/>
        <v>1041.5000000000018</v>
      </c>
      <c r="H38"/>
      <c r="I38"/>
    </row>
    <row r="39" spans="1:9" ht="47.25" customHeight="1" x14ac:dyDescent="0.25">
      <c r="A39" s="4" t="s">
        <v>53</v>
      </c>
      <c r="B39" s="10">
        <v>4715031</v>
      </c>
      <c r="C39" s="12">
        <v>59030.2</v>
      </c>
      <c r="D39" s="12">
        <v>12787.2</v>
      </c>
      <c r="E39" s="12">
        <f t="shared" si="0"/>
        <v>21.662132264501903</v>
      </c>
      <c r="F39" s="12">
        <v>11744.3</v>
      </c>
      <c r="G39" s="12">
        <f t="shared" si="1"/>
        <v>1042.9000000000015</v>
      </c>
      <c r="H39"/>
      <c r="I39"/>
    </row>
    <row r="40" spans="1:9" ht="55.5" customHeight="1" x14ac:dyDescent="0.25">
      <c r="A40" s="4" t="s">
        <v>24</v>
      </c>
      <c r="B40" s="10">
        <v>4715061</v>
      </c>
      <c r="C40" s="12">
        <v>150</v>
      </c>
      <c r="D40" s="12">
        <v>146.9</v>
      </c>
      <c r="E40" s="12">
        <f t="shared" si="0"/>
        <v>97.933333333333337</v>
      </c>
      <c r="F40" s="12">
        <v>148.30000000000001</v>
      </c>
      <c r="G40" s="12">
        <f t="shared" si="1"/>
        <v>-1.4000000000000057</v>
      </c>
      <c r="H40"/>
      <c r="I40"/>
    </row>
    <row r="41" spans="1:9" ht="21.75" customHeight="1" x14ac:dyDescent="0.25">
      <c r="A41" s="2" t="s">
        <v>12</v>
      </c>
      <c r="B41" s="3">
        <v>4716000</v>
      </c>
      <c r="C41" s="11">
        <f>SUM(C42:C43)</f>
        <v>268124.40000000002</v>
      </c>
      <c r="D41" s="11">
        <f>SUM(D42:D43)</f>
        <v>3484.9</v>
      </c>
      <c r="E41" s="11">
        <f t="shared" si="0"/>
        <v>1.2997325122219385</v>
      </c>
      <c r="F41" s="11">
        <f>SUM(F42:F43)</f>
        <v>468.7</v>
      </c>
      <c r="G41" s="11">
        <f>D41-F41</f>
        <v>3016.2000000000003</v>
      </c>
      <c r="H41"/>
      <c r="I41"/>
    </row>
    <row r="42" spans="1:9" ht="33.75" customHeight="1" x14ac:dyDescent="0.25">
      <c r="A42" s="4" t="s">
        <v>25</v>
      </c>
      <c r="B42" s="10">
        <v>4716011</v>
      </c>
      <c r="C42" s="12">
        <v>2816.7</v>
      </c>
      <c r="D42" s="12">
        <v>702.5</v>
      </c>
      <c r="E42" s="12">
        <f t="shared" si="0"/>
        <v>24.940533248127242</v>
      </c>
      <c r="F42" s="12">
        <v>468.7</v>
      </c>
      <c r="G42" s="12">
        <f t="shared" si="1"/>
        <v>233.8</v>
      </c>
      <c r="H42"/>
      <c r="I42"/>
    </row>
    <row r="43" spans="1:9" ht="56.25" customHeight="1" x14ac:dyDescent="0.25">
      <c r="A43" s="4" t="s">
        <v>48</v>
      </c>
      <c r="B43" s="10">
        <v>4716092</v>
      </c>
      <c r="C43" s="12">
        <v>265307.7</v>
      </c>
      <c r="D43" s="12">
        <v>2782.4</v>
      </c>
      <c r="E43" s="12">
        <f t="shared" si="0"/>
        <v>1.0487445332344292</v>
      </c>
      <c r="F43" s="12">
        <v>0</v>
      </c>
      <c r="G43" s="12">
        <f t="shared" si="1"/>
        <v>2782.4</v>
      </c>
      <c r="H43"/>
      <c r="I43"/>
    </row>
    <row r="44" spans="1:9" ht="21.75" customHeight="1" x14ac:dyDescent="0.25">
      <c r="A44" s="2" t="s">
        <v>13</v>
      </c>
      <c r="B44" s="3"/>
      <c r="C44" s="11">
        <f>C8+C10+C26+C34+C38+C41</f>
        <v>4153959.0999999996</v>
      </c>
      <c r="D44" s="11">
        <f>D8+D10+D26+D34+D38+D41</f>
        <v>945203.3</v>
      </c>
      <c r="E44" s="11">
        <f t="shared" si="0"/>
        <v>22.75427555365194</v>
      </c>
      <c r="F44" s="11">
        <f>F8+F10+F26+F34+F38+F41</f>
        <v>748504.00000000012</v>
      </c>
      <c r="G44" s="11">
        <f t="shared" si="1"/>
        <v>196699.29999999993</v>
      </c>
      <c r="H44"/>
      <c r="I44"/>
    </row>
    <row r="45" spans="1:9" ht="21.75" customHeight="1" x14ac:dyDescent="0.25">
      <c r="A45" s="3" t="s">
        <v>14</v>
      </c>
      <c r="B45" s="10"/>
      <c r="C45" s="12"/>
      <c r="D45" s="12"/>
      <c r="E45" s="11"/>
      <c r="F45" s="12"/>
      <c r="G45" s="11"/>
      <c r="H45"/>
      <c r="I45"/>
    </row>
    <row r="46" spans="1:9" ht="21.75" customHeight="1" x14ac:dyDescent="0.25">
      <c r="A46" s="2" t="s">
        <v>8</v>
      </c>
      <c r="B46" s="3">
        <v>4711000</v>
      </c>
      <c r="C46" s="11">
        <f>SUM(C47:C53)</f>
        <v>324636.30000000005</v>
      </c>
      <c r="D46" s="11">
        <f>SUM(D47:D53)</f>
        <v>20832.899999999998</v>
      </c>
      <c r="E46" s="15">
        <f t="shared" si="0"/>
        <v>6.4173045343358073</v>
      </c>
      <c r="F46" s="11">
        <f>SUM(F47:F53)</f>
        <v>75969.699999999983</v>
      </c>
      <c r="G46" s="11">
        <f t="shared" si="1"/>
        <v>-55136.799999999988</v>
      </c>
      <c r="H46"/>
      <c r="I46"/>
    </row>
    <row r="47" spans="1:9" ht="21.75" customHeight="1" x14ac:dyDescent="0.25">
      <c r="A47" s="4" t="s">
        <v>17</v>
      </c>
      <c r="B47" s="10">
        <v>4711010</v>
      </c>
      <c r="C47" s="12">
        <v>177953.1</v>
      </c>
      <c r="D47" s="12">
        <v>9141.2999999999993</v>
      </c>
      <c r="E47" s="12">
        <f t="shared" si="0"/>
        <v>5.1369152883540661</v>
      </c>
      <c r="F47" s="12">
        <v>19875.599999999999</v>
      </c>
      <c r="G47" s="12">
        <f t="shared" si="1"/>
        <v>-10734.3</v>
      </c>
      <c r="H47"/>
      <c r="I47"/>
    </row>
    <row r="48" spans="1:9" ht="43.5" customHeight="1" x14ac:dyDescent="0.25">
      <c r="A48" s="4" t="s">
        <v>31</v>
      </c>
      <c r="B48" s="10">
        <v>4711021</v>
      </c>
      <c r="C48" s="12">
        <v>30779.5</v>
      </c>
      <c r="D48" s="12">
        <v>9795.2999999999993</v>
      </c>
      <c r="E48" s="12">
        <f t="shared" si="0"/>
        <v>31.824103705388325</v>
      </c>
      <c r="F48" s="12">
        <v>4745.8999999999996</v>
      </c>
      <c r="G48" s="12">
        <f t="shared" si="1"/>
        <v>5049.3999999999996</v>
      </c>
      <c r="H48"/>
      <c r="I48"/>
    </row>
    <row r="49" spans="1:9" ht="82.5" customHeight="1" x14ac:dyDescent="0.25">
      <c r="A49" s="4" t="s">
        <v>37</v>
      </c>
      <c r="B49" s="10">
        <v>4711022</v>
      </c>
      <c r="C49" s="12">
        <v>0</v>
      </c>
      <c r="D49" s="12">
        <v>1602.8</v>
      </c>
      <c r="E49" s="14" t="e">
        <f t="shared" ref="E49" si="3">D49/C49*100</f>
        <v>#DIV/0!</v>
      </c>
      <c r="F49" s="12">
        <v>173.6</v>
      </c>
      <c r="G49" s="12">
        <f t="shared" ref="G49" si="4">D49-F49</f>
        <v>1429.2</v>
      </c>
      <c r="H49"/>
      <c r="I49"/>
    </row>
    <row r="50" spans="1:9" ht="42.75" customHeight="1" x14ac:dyDescent="0.25">
      <c r="A50" s="4" t="s">
        <v>26</v>
      </c>
      <c r="B50" s="10">
        <v>4711070</v>
      </c>
      <c r="C50" s="12">
        <v>318</v>
      </c>
      <c r="D50" s="12">
        <v>242.3</v>
      </c>
      <c r="E50" s="12">
        <f t="shared" si="0"/>
        <v>76.19496855345912</v>
      </c>
      <c r="F50" s="12">
        <v>245.7</v>
      </c>
      <c r="G50" s="12">
        <f t="shared" si="1"/>
        <v>-3.3999999999999773</v>
      </c>
      <c r="H50"/>
      <c r="I50"/>
    </row>
    <row r="51" spans="1:9" ht="31.5" customHeight="1" x14ac:dyDescent="0.25">
      <c r="A51" s="4" t="s">
        <v>39</v>
      </c>
      <c r="B51" s="10">
        <v>4711080</v>
      </c>
      <c r="C51" s="12">
        <v>7575.7</v>
      </c>
      <c r="D51" s="12">
        <v>21.3</v>
      </c>
      <c r="E51" s="12">
        <f t="shared" si="0"/>
        <v>0.28116213683223995</v>
      </c>
      <c r="F51" s="12">
        <v>375.3</v>
      </c>
      <c r="G51" s="12">
        <f t="shared" si="1"/>
        <v>-354</v>
      </c>
      <c r="H51"/>
      <c r="I51"/>
    </row>
    <row r="52" spans="1:9" ht="43.5" customHeight="1" x14ac:dyDescent="0.25">
      <c r="A52" s="4" t="s">
        <v>55</v>
      </c>
      <c r="B52" s="10">
        <v>4711300</v>
      </c>
      <c r="C52" s="12">
        <v>108010</v>
      </c>
      <c r="D52" s="12">
        <v>29.9</v>
      </c>
      <c r="E52" s="12">
        <f t="shared" si="0"/>
        <v>2.7682621979446348E-2</v>
      </c>
      <c r="F52" s="12">
        <v>40590.699999999997</v>
      </c>
      <c r="G52" s="12">
        <f t="shared" si="1"/>
        <v>-40560.799999999996</v>
      </c>
      <c r="H52"/>
      <c r="I52"/>
    </row>
    <row r="53" spans="1:9" ht="47.25" customHeight="1" x14ac:dyDescent="0.25">
      <c r="A53" s="4" t="s">
        <v>36</v>
      </c>
      <c r="B53" s="10">
        <v>4711403</v>
      </c>
      <c r="C53" s="12">
        <v>0</v>
      </c>
      <c r="D53" s="12">
        <v>0</v>
      </c>
      <c r="E53" s="14" t="e">
        <f t="shared" si="0"/>
        <v>#DIV/0!</v>
      </c>
      <c r="F53" s="12">
        <v>9962.9</v>
      </c>
      <c r="G53" s="12">
        <f t="shared" si="1"/>
        <v>-9962.9</v>
      </c>
      <c r="H53"/>
      <c r="I53"/>
    </row>
    <row r="54" spans="1:9" ht="21.75" customHeight="1" x14ac:dyDescent="0.25">
      <c r="A54" s="2" t="s">
        <v>9</v>
      </c>
      <c r="B54" s="3">
        <v>4713000</v>
      </c>
      <c r="C54" s="11">
        <f>SUM(C55:C57)</f>
        <v>70192.3</v>
      </c>
      <c r="D54" s="11">
        <f>SUM(D55:D57)</f>
        <v>150.19999999999999</v>
      </c>
      <c r="E54" s="15">
        <f>D54/C54*100</f>
        <v>0.21398358509409152</v>
      </c>
      <c r="F54" s="11">
        <f>SUM(F55:F57)</f>
        <v>221.3</v>
      </c>
      <c r="G54" s="11">
        <f>D54-F54</f>
        <v>-71.100000000000023</v>
      </c>
      <c r="H54"/>
      <c r="I54"/>
    </row>
    <row r="55" spans="1:9" ht="71.25" customHeight="1" x14ac:dyDescent="0.25">
      <c r="A55" s="4" t="s">
        <v>43</v>
      </c>
      <c r="B55" s="10">
        <v>4713121</v>
      </c>
      <c r="C55" s="12">
        <v>0</v>
      </c>
      <c r="D55" s="12">
        <v>33</v>
      </c>
      <c r="E55" s="14" t="e">
        <f t="shared" ref="E55" si="5">D55/C55*100</f>
        <v>#DIV/0!</v>
      </c>
      <c r="F55" s="12">
        <v>0</v>
      </c>
      <c r="G55" s="12">
        <f t="shared" ref="G55" si="6">D55-F55</f>
        <v>33</v>
      </c>
      <c r="H55"/>
      <c r="I55"/>
    </row>
    <row r="56" spans="1:9" ht="44.25" customHeight="1" x14ac:dyDescent="0.25">
      <c r="A56" s="4" t="s">
        <v>45</v>
      </c>
      <c r="B56" s="10">
        <v>4713132</v>
      </c>
      <c r="C56" s="12">
        <v>786.5</v>
      </c>
      <c r="D56" s="12">
        <v>117.2</v>
      </c>
      <c r="E56" s="12">
        <f t="shared" si="0"/>
        <v>14.901462174189447</v>
      </c>
      <c r="F56" s="12">
        <v>221.3</v>
      </c>
      <c r="G56" s="12">
        <f t="shared" si="1"/>
        <v>-104.10000000000001</v>
      </c>
      <c r="H56"/>
      <c r="I56"/>
    </row>
    <row r="57" spans="1:9" ht="57.75" customHeight="1" x14ac:dyDescent="0.25">
      <c r="A57" s="4" t="s">
        <v>54</v>
      </c>
      <c r="B57" s="10">
        <v>4713250</v>
      </c>
      <c r="C57" s="12">
        <v>69405.8</v>
      </c>
      <c r="D57" s="12">
        <v>0</v>
      </c>
      <c r="E57" s="12">
        <f t="shared" si="0"/>
        <v>0</v>
      </c>
      <c r="F57" s="12">
        <v>0</v>
      </c>
      <c r="G57" s="12">
        <f t="shared" si="1"/>
        <v>0</v>
      </c>
      <c r="H57"/>
      <c r="I57"/>
    </row>
    <row r="58" spans="1:9" ht="21.75" customHeight="1" x14ac:dyDescent="0.25">
      <c r="A58" s="2" t="s">
        <v>10</v>
      </c>
      <c r="B58" s="3">
        <v>4714000</v>
      </c>
      <c r="C58" s="11">
        <f>SUM(C59:C59)</f>
        <v>3387</v>
      </c>
      <c r="D58" s="11">
        <f>SUM(D59:D59)</f>
        <v>363.3</v>
      </c>
      <c r="E58" s="11">
        <f t="shared" si="0"/>
        <v>10.726306465899025</v>
      </c>
      <c r="F58" s="11">
        <f>SUM(F59:F59)</f>
        <v>434</v>
      </c>
      <c r="G58" s="11">
        <f t="shared" si="1"/>
        <v>-70.699999999999989</v>
      </c>
      <c r="H58"/>
      <c r="I58"/>
    </row>
    <row r="59" spans="1:9" ht="34.5" customHeight="1" x14ac:dyDescent="0.25">
      <c r="A59" s="4" t="s">
        <v>22</v>
      </c>
      <c r="B59" s="10">
        <v>4714060</v>
      </c>
      <c r="C59" s="12">
        <v>3387</v>
      </c>
      <c r="D59" s="12">
        <v>363.3</v>
      </c>
      <c r="E59" s="12">
        <f t="shared" si="0"/>
        <v>10.726306465899025</v>
      </c>
      <c r="F59" s="12">
        <v>434</v>
      </c>
      <c r="G59" s="12">
        <f t="shared" si="1"/>
        <v>-70.699999999999989</v>
      </c>
      <c r="H59"/>
      <c r="I59"/>
    </row>
    <row r="60" spans="1:9" ht="21.75" customHeight="1" x14ac:dyDescent="0.25">
      <c r="A60" s="2" t="s">
        <v>11</v>
      </c>
      <c r="B60" s="3">
        <v>4715000</v>
      </c>
      <c r="C60" s="11">
        <f>C61+C62</f>
        <v>20050</v>
      </c>
      <c r="D60" s="11">
        <f>D61+D62</f>
        <v>0</v>
      </c>
      <c r="E60" s="16">
        <f t="shared" si="0"/>
        <v>0</v>
      </c>
      <c r="F60" s="11">
        <f t="shared" ref="F60" si="7">F61</f>
        <v>39.4</v>
      </c>
      <c r="G60" s="11">
        <f t="shared" si="1"/>
        <v>-39.4</v>
      </c>
      <c r="H60"/>
      <c r="I60"/>
    </row>
    <row r="61" spans="1:9" ht="43.5" customHeight="1" x14ac:dyDescent="0.25">
      <c r="A61" s="4" t="s">
        <v>53</v>
      </c>
      <c r="B61" s="10">
        <v>4715031</v>
      </c>
      <c r="C61" s="12">
        <v>50</v>
      </c>
      <c r="D61" s="12">
        <v>0</v>
      </c>
      <c r="E61" s="12">
        <f t="shared" si="0"/>
        <v>0</v>
      </c>
      <c r="F61" s="12">
        <v>39.4</v>
      </c>
      <c r="G61" s="12">
        <f t="shared" si="1"/>
        <v>-39.4</v>
      </c>
      <c r="H61"/>
      <c r="I61"/>
    </row>
    <row r="62" spans="1:9" ht="59.25" customHeight="1" x14ac:dyDescent="0.25">
      <c r="A62" s="4" t="s">
        <v>52</v>
      </c>
      <c r="B62" s="10">
        <v>4715070</v>
      </c>
      <c r="C62" s="12">
        <v>20000</v>
      </c>
      <c r="D62" s="12">
        <v>0</v>
      </c>
      <c r="E62" s="12">
        <f t="shared" si="0"/>
        <v>0</v>
      </c>
      <c r="F62" s="12">
        <v>0</v>
      </c>
      <c r="G62" s="12">
        <f t="shared" si="1"/>
        <v>0</v>
      </c>
      <c r="H62"/>
      <c r="I62"/>
    </row>
    <row r="63" spans="1:9" ht="21.75" customHeight="1" x14ac:dyDescent="0.25">
      <c r="A63" s="2" t="s">
        <v>12</v>
      </c>
      <c r="B63" s="3">
        <v>4716000</v>
      </c>
      <c r="C63" s="11">
        <f>SUM(C64:C65)</f>
        <v>201211.6</v>
      </c>
      <c r="D63" s="11">
        <f>SUM(D64:D65)</f>
        <v>0</v>
      </c>
      <c r="E63" s="11">
        <f t="shared" si="0"/>
        <v>0</v>
      </c>
      <c r="F63" s="11">
        <f>SUM(F64:F65)</f>
        <v>0</v>
      </c>
      <c r="G63" s="11">
        <f t="shared" si="1"/>
        <v>0</v>
      </c>
      <c r="H63"/>
      <c r="I63"/>
    </row>
    <row r="64" spans="1:9" s="13" customFormat="1" ht="54.75" customHeight="1" x14ac:dyDescent="0.25">
      <c r="A64" s="4" t="s">
        <v>57</v>
      </c>
      <c r="B64" s="10">
        <v>4716081</v>
      </c>
      <c r="C64" s="12">
        <v>124877.6</v>
      </c>
      <c r="D64" s="12">
        <v>0</v>
      </c>
      <c r="E64" s="12"/>
      <c r="F64" s="12"/>
      <c r="G64" s="12"/>
    </row>
    <row r="65" spans="1:9" ht="52.5" customHeight="1" x14ac:dyDescent="0.25">
      <c r="A65" s="4" t="s">
        <v>51</v>
      </c>
      <c r="B65" s="10">
        <v>4716091</v>
      </c>
      <c r="C65" s="12">
        <v>76334</v>
      </c>
      <c r="D65" s="12">
        <v>0</v>
      </c>
      <c r="E65" s="12">
        <f t="shared" si="0"/>
        <v>0</v>
      </c>
      <c r="F65" s="12">
        <v>0</v>
      </c>
      <c r="G65" s="12">
        <f t="shared" si="1"/>
        <v>0</v>
      </c>
      <c r="H65"/>
      <c r="I65"/>
    </row>
    <row r="66" spans="1:9" ht="24" customHeight="1" x14ac:dyDescent="0.25">
      <c r="A66" s="2" t="s">
        <v>58</v>
      </c>
      <c r="B66" s="3">
        <v>4717000</v>
      </c>
      <c r="C66" s="11">
        <f>C67</f>
        <v>20000</v>
      </c>
      <c r="D66" s="11">
        <f>D67</f>
        <v>0</v>
      </c>
      <c r="E66" s="11"/>
      <c r="F66" s="11">
        <f>F67</f>
        <v>0</v>
      </c>
      <c r="G66" s="11"/>
      <c r="H66"/>
      <c r="I66"/>
    </row>
    <row r="67" spans="1:9" ht="34.5" customHeight="1" x14ac:dyDescent="0.25">
      <c r="A67" s="4" t="s">
        <v>59</v>
      </c>
      <c r="B67" s="10">
        <v>4717670</v>
      </c>
      <c r="C67" s="12">
        <v>20000</v>
      </c>
      <c r="D67" s="12">
        <v>0</v>
      </c>
      <c r="E67" s="12"/>
      <c r="F67" s="12"/>
      <c r="G67" s="12"/>
      <c r="H67"/>
      <c r="I67"/>
    </row>
    <row r="68" spans="1:9" ht="21.75" customHeight="1" x14ac:dyDescent="0.25">
      <c r="A68" s="2" t="s">
        <v>15</v>
      </c>
      <c r="B68" s="3"/>
      <c r="C68" s="11">
        <f>C46+C54+C58+C60+C63+C66</f>
        <v>639477.20000000007</v>
      </c>
      <c r="D68" s="11">
        <f>D46+D54+D58+D60+D63+D66</f>
        <v>21346.399999999998</v>
      </c>
      <c r="E68" s="15">
        <f t="shared" si="0"/>
        <v>3.3381018119176096</v>
      </c>
      <c r="F68" s="11">
        <f>F46+F54+F58+F60+F63</f>
        <v>76664.39999999998</v>
      </c>
      <c r="G68" s="11">
        <f t="shared" si="1"/>
        <v>-55317.999999999985</v>
      </c>
      <c r="H68"/>
      <c r="I68"/>
    </row>
    <row r="69" spans="1:9" ht="21.75" customHeight="1" x14ac:dyDescent="0.25">
      <c r="A69" s="2" t="s">
        <v>16</v>
      </c>
      <c r="B69" s="3"/>
      <c r="C69" s="11">
        <f>C44+C68</f>
        <v>4793436.3</v>
      </c>
      <c r="D69" s="11">
        <f>D44+D68</f>
        <v>966549.70000000007</v>
      </c>
      <c r="E69" s="11">
        <f t="shared" si="0"/>
        <v>20.164025127443544</v>
      </c>
      <c r="F69" s="11">
        <f>F44+F68</f>
        <v>825168.40000000014</v>
      </c>
      <c r="G69" s="11">
        <f t="shared" si="1"/>
        <v>141381.29999999993</v>
      </c>
      <c r="H69"/>
      <c r="I69"/>
    </row>
    <row r="70" spans="1:9" x14ac:dyDescent="0.25">
      <c r="H70"/>
      <c r="I70"/>
    </row>
    <row r="71" spans="1:9" x14ac:dyDescent="0.25">
      <c r="H71"/>
      <c r="I71"/>
    </row>
    <row r="72" spans="1:9" x14ac:dyDescent="0.25">
      <c r="H72"/>
      <c r="I72"/>
    </row>
    <row r="73" spans="1:9" x14ac:dyDescent="0.25">
      <c r="H73"/>
      <c r="I73"/>
    </row>
    <row r="74" spans="1:9" x14ac:dyDescent="0.25">
      <c r="H74"/>
      <c r="I74"/>
    </row>
    <row r="75" spans="1:9" x14ac:dyDescent="0.25">
      <c r="H75"/>
      <c r="I75"/>
    </row>
    <row r="76" spans="1:9" x14ac:dyDescent="0.25">
      <c r="H76"/>
      <c r="I76"/>
    </row>
    <row r="77" spans="1:9" x14ac:dyDescent="0.25">
      <c r="H77"/>
      <c r="I77"/>
    </row>
    <row r="78" spans="1:9" x14ac:dyDescent="0.25">
      <c r="A78"/>
      <c r="B78"/>
      <c r="C78"/>
      <c r="D78"/>
      <c r="E78"/>
      <c r="F78"/>
      <c r="G78"/>
      <c r="H78"/>
      <c r="I78"/>
    </row>
    <row r="79" spans="1:9" x14ac:dyDescent="0.25">
      <c r="A79"/>
      <c r="B79"/>
      <c r="C79"/>
      <c r="D79"/>
      <c r="E79"/>
      <c r="F79"/>
      <c r="G79"/>
      <c r="H79"/>
      <c r="I79"/>
    </row>
    <row r="80" spans="1:9" x14ac:dyDescent="0.25">
      <c r="A80"/>
      <c r="B80"/>
      <c r="C80"/>
      <c r="D80"/>
      <c r="E80"/>
      <c r="F80"/>
      <c r="G80"/>
      <c r="H80"/>
      <c r="I80"/>
    </row>
    <row r="81" spans="1:9" x14ac:dyDescent="0.25">
      <c r="A81"/>
      <c r="B81"/>
      <c r="C81"/>
      <c r="D81"/>
      <c r="E81"/>
      <c r="F81"/>
      <c r="G81"/>
      <c r="H81"/>
      <c r="I81"/>
    </row>
    <row r="82" spans="1:9" x14ac:dyDescent="0.25">
      <c r="A82"/>
      <c r="B82"/>
      <c r="C82"/>
      <c r="D82"/>
      <c r="E82"/>
      <c r="F82"/>
      <c r="G82"/>
      <c r="H82"/>
      <c r="I82"/>
    </row>
    <row r="83" spans="1:9" x14ac:dyDescent="0.25">
      <c r="A83"/>
      <c r="B83"/>
      <c r="C83"/>
      <c r="D83"/>
      <c r="E83"/>
      <c r="F83"/>
      <c r="G83"/>
      <c r="H83"/>
      <c r="I83"/>
    </row>
    <row r="84" spans="1:9" x14ac:dyDescent="0.25">
      <c r="A84"/>
      <c r="B84"/>
      <c r="C84"/>
      <c r="D84"/>
      <c r="E84"/>
      <c r="F84"/>
      <c r="G84"/>
      <c r="H84"/>
      <c r="I84"/>
    </row>
    <row r="88" spans="1:9" x14ac:dyDescent="0.25">
      <c r="A88"/>
      <c r="B88"/>
      <c r="C88"/>
      <c r="D88"/>
      <c r="E88"/>
      <c r="F88"/>
      <c r="G88"/>
      <c r="H88"/>
      <c r="I88"/>
    </row>
    <row r="89" spans="1:9" x14ac:dyDescent="0.25">
      <c r="A89"/>
      <c r="B89"/>
      <c r="C89"/>
      <c r="D89"/>
      <c r="E89"/>
      <c r="F89"/>
      <c r="G89"/>
      <c r="H89"/>
      <c r="I89"/>
    </row>
    <row r="90" spans="1:9" x14ac:dyDescent="0.25">
      <c r="A90"/>
      <c r="B90"/>
      <c r="C90"/>
      <c r="D90"/>
      <c r="E90"/>
      <c r="F90"/>
      <c r="G90"/>
      <c r="H90"/>
      <c r="I90"/>
    </row>
    <row r="91" spans="1:9" x14ac:dyDescent="0.25">
      <c r="A91"/>
      <c r="B91"/>
      <c r="C91"/>
      <c r="D91"/>
      <c r="E91"/>
      <c r="F91"/>
      <c r="G91"/>
      <c r="H91"/>
      <c r="I91"/>
    </row>
    <row r="92" spans="1:9" x14ac:dyDescent="0.25">
      <c r="A92"/>
      <c r="B92"/>
      <c r="C92"/>
      <c r="D92"/>
      <c r="E92"/>
      <c r="F92"/>
      <c r="G92"/>
      <c r="H92"/>
      <c r="I92"/>
    </row>
    <row r="93" spans="1:9" x14ac:dyDescent="0.25">
      <c r="A93"/>
      <c r="B93"/>
      <c r="C93"/>
      <c r="D93"/>
      <c r="E93"/>
      <c r="F93"/>
      <c r="G93"/>
      <c r="H93"/>
      <c r="I93"/>
    </row>
    <row r="94" spans="1:9" x14ac:dyDescent="0.25">
      <c r="A94"/>
      <c r="B94"/>
      <c r="C94"/>
      <c r="D94"/>
      <c r="E94"/>
      <c r="F94"/>
      <c r="G94"/>
      <c r="H94"/>
      <c r="I94"/>
    </row>
    <row r="105" spans="1:9" x14ac:dyDescent="0.25">
      <c r="A105"/>
      <c r="B105"/>
      <c r="C105"/>
      <c r="D105"/>
      <c r="E105"/>
      <c r="F105"/>
      <c r="G105"/>
      <c r="H105"/>
      <c r="I105"/>
    </row>
    <row r="106" spans="1:9" x14ac:dyDescent="0.25">
      <c r="A106"/>
      <c r="B106"/>
      <c r="C106"/>
      <c r="D106"/>
      <c r="E106"/>
      <c r="F106"/>
      <c r="G106"/>
      <c r="H106"/>
      <c r="I106"/>
    </row>
    <row r="107" spans="1:9" x14ac:dyDescent="0.25">
      <c r="A107"/>
      <c r="B107"/>
      <c r="C107"/>
      <c r="D107"/>
      <c r="E107"/>
      <c r="F107"/>
      <c r="G107"/>
      <c r="H107"/>
      <c r="I107"/>
    </row>
    <row r="108" spans="1:9" x14ac:dyDescent="0.25">
      <c r="A108"/>
      <c r="B108"/>
      <c r="C108"/>
      <c r="D108"/>
      <c r="E108"/>
      <c r="F108"/>
      <c r="G108"/>
      <c r="H108"/>
      <c r="I108"/>
    </row>
    <row r="109" spans="1:9" x14ac:dyDescent="0.25">
      <c r="A109"/>
      <c r="B109"/>
      <c r="C109"/>
      <c r="D109"/>
      <c r="E109"/>
      <c r="F109"/>
      <c r="G109"/>
      <c r="H109"/>
      <c r="I109"/>
    </row>
  </sheetData>
  <mergeCells count="3">
    <mergeCell ref="A1:G1"/>
    <mergeCell ref="A2:G2"/>
    <mergeCell ref="A3:G3"/>
  </mergeCells>
  <pageMargins left="0.59055118110236227" right="0.19685039370078741" top="0.19685039370078741" bottom="0.19685039370078741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січень-березень 2026</vt:lpstr>
      <vt:lpstr>'січень-березень 2026'!Заголовки_для_печати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2026-05-19T06:26:15Z</dcterms:modified>
</cp:coreProperties>
</file>