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805" windowWidth="15120" windowHeight="5310" tabRatio="845"/>
  </bookViews>
  <sheets>
    <sheet name="січень-лютий 2026" sheetId="2" r:id="rId1"/>
  </sheets>
  <definedNames>
    <definedName name="_xlnm.Print_Titles" localSheetId="0">'січень-лютий 2026'!$5:$6</definedName>
  </definedNames>
  <calcPr calcId="145621" refMode="R1C1"/>
</workbook>
</file>

<file path=xl/calcChain.xml><?xml version="1.0" encoding="utf-8"?>
<calcChain xmlns="http://schemas.openxmlformats.org/spreadsheetml/2006/main">
  <c r="F46" i="2" l="1"/>
  <c r="D46" i="2"/>
  <c r="C46" i="2"/>
  <c r="G52" i="2"/>
  <c r="E52" i="2"/>
  <c r="G43" i="2"/>
  <c r="F10" i="2"/>
  <c r="G23" i="2"/>
  <c r="E23" i="2"/>
  <c r="F65" i="2"/>
  <c r="F62" i="2"/>
  <c r="D62" i="2"/>
  <c r="C62" i="2"/>
  <c r="C67" i="2" s="1"/>
  <c r="D65" i="2"/>
  <c r="C65" i="2"/>
  <c r="F53" i="2"/>
  <c r="D53" i="2"/>
  <c r="C53" i="2"/>
  <c r="G54" i="2"/>
  <c r="E54" i="2"/>
  <c r="F41" i="2"/>
  <c r="G41" i="2" s="1"/>
  <c r="D41" i="2"/>
  <c r="C41" i="2"/>
  <c r="E43" i="2"/>
  <c r="G64" i="2" l="1"/>
  <c r="E64" i="2"/>
  <c r="G62" i="2"/>
  <c r="E62" i="2"/>
  <c r="G61" i="2"/>
  <c r="E61" i="2"/>
  <c r="G60" i="2"/>
  <c r="E60" i="2"/>
  <c r="F59" i="2"/>
  <c r="D59" i="2"/>
  <c r="C59" i="2"/>
  <c r="G58" i="2"/>
  <c r="E58" i="2"/>
  <c r="F57" i="2"/>
  <c r="D57" i="2"/>
  <c r="C57" i="2"/>
  <c r="G56" i="2"/>
  <c r="E56" i="2"/>
  <c r="G55" i="2"/>
  <c r="E55" i="2"/>
  <c r="G53" i="2"/>
  <c r="G51" i="2"/>
  <c r="E51" i="2"/>
  <c r="G50" i="2"/>
  <c r="E50" i="2"/>
  <c r="G49" i="2"/>
  <c r="E49" i="2"/>
  <c r="G48" i="2"/>
  <c r="E48" i="2"/>
  <c r="G47" i="2"/>
  <c r="E47" i="2"/>
  <c r="F67" i="2"/>
  <c r="G42" i="2"/>
  <c r="E42" i="2"/>
  <c r="G40" i="2"/>
  <c r="E40" i="2"/>
  <c r="G39" i="2"/>
  <c r="E39" i="2"/>
  <c r="F38" i="2"/>
  <c r="D38" i="2"/>
  <c r="C38" i="2"/>
  <c r="G37" i="2"/>
  <c r="E37" i="2"/>
  <c r="G36" i="2"/>
  <c r="E36" i="2"/>
  <c r="G35" i="2"/>
  <c r="E35" i="2"/>
  <c r="F34" i="2"/>
  <c r="D34" i="2"/>
  <c r="C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F26" i="2"/>
  <c r="D26" i="2"/>
  <c r="C26" i="2"/>
  <c r="G25" i="2"/>
  <c r="E25" i="2"/>
  <c r="G24" i="2"/>
  <c r="E24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D10" i="2"/>
  <c r="C10" i="2"/>
  <c r="G9" i="2"/>
  <c r="E9" i="2"/>
  <c r="F8" i="2"/>
  <c r="D8" i="2"/>
  <c r="C8" i="2"/>
  <c r="G57" i="2" l="1"/>
  <c r="G38" i="2"/>
  <c r="G34" i="2"/>
  <c r="G26" i="2"/>
  <c r="C44" i="2"/>
  <c r="F44" i="2"/>
  <c r="F68" i="2" s="1"/>
  <c r="G10" i="2"/>
  <c r="G59" i="2"/>
  <c r="D67" i="2"/>
  <c r="E57" i="2"/>
  <c r="G46" i="2"/>
  <c r="E46" i="2"/>
  <c r="E41" i="2"/>
  <c r="E34" i="2"/>
  <c r="D44" i="2"/>
  <c r="E10" i="2"/>
  <c r="G67" i="2"/>
  <c r="E8" i="2"/>
  <c r="G8" i="2"/>
  <c r="E26" i="2"/>
  <c r="E38" i="2"/>
  <c r="E53" i="2"/>
  <c r="E59" i="2"/>
  <c r="C68" i="2"/>
  <c r="G44" i="2" l="1"/>
  <c r="E67" i="2"/>
  <c r="D68" i="2"/>
  <c r="E68" i="2" s="1"/>
  <c r="E44" i="2"/>
  <c r="G68" i="2" l="1"/>
</calcChain>
</file>

<file path=xl/sharedStrings.xml><?xml version="1.0" encoding="utf-8"?>
<sst xmlns="http://schemas.openxmlformats.org/spreadsheetml/2006/main" count="75" uniqueCount="62">
  <si>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</si>
  <si>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</si>
  <si>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</si>
  <si>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</si>
  <si>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</si>
  <si>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</si>
  <si>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</si>
  <si>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</si>
  <si>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</si>
  <si>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</si>
  <si>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</si>
  <si>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</si>
  <si>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</si>
  <si>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</si>
  <si>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</si>
  <si>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</si>
  <si>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</si>
  <si>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</si>
  <si>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</si>
  <si>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</si>
  <si>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</si>
  <si>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</si>
  <si>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</si>
  <si>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</si>
  <si>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</si>
  <si>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</si>
  <si>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Надання позашкiльної освіти закладами позашкільної освiти, заходи iз позашкiльної роботи з дiтьми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</si>
  <si>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</si>
  <si>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</si>
  <si>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</si>
  <si>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</si>
  <si>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</si>
  <si>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</si>
  <si>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</si>
  <si>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5=4/3*100</t>
  </si>
  <si>
    <t>7=4-6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</si>
  <si>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</si>
  <si>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</si>
  <si>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</si>
  <si>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</si>
  <si>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Виконано станом на 01.03 2025 року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</si>
  <si>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</si>
  <si>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</si>
  <si>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</si>
  <si>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</si>
  <si>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</si>
  <si>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</si>
  <si>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</si>
  <si>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</si>
  <si>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Затверджені видатки на 2026 рік з урахуванням змін</t>
  </si>
  <si>
    <t>Відхилення виконання 2026 до 2025 року</t>
  </si>
  <si>
    <t xml:space="preserve"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 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</si>
  <si>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</si>
  <si>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</si>
  <si>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</si>
  <si>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</si>
  <si>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</si>
  <si>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щодо використання бюджетних коштів за січень - лютий 2026 року</t>
  </si>
  <si>
    <t>Виконано станом на 01.03 2026 року</t>
  </si>
  <si>
    <r>
      <t xml:space="preserve">Підготовка та реалізація публічних інвестиційних проектів / програм публічних інвестицій в галузі (секторі) </t>
    </r>
    <r>
      <rPr>
        <sz val="9"/>
        <color theme="1"/>
        <rFont val="Calibri"/>
        <family val="2"/>
        <charset val="204"/>
      </rPr>
      <t>«</t>
    </r>
    <r>
      <rPr>
        <sz val="9"/>
        <color theme="1"/>
        <rFont val="Arial"/>
        <family val="2"/>
        <charset val="204"/>
      </rPr>
      <t>Житло</t>
    </r>
    <r>
      <rPr>
        <sz val="9"/>
        <color theme="1"/>
        <rFont val="Calibri"/>
        <family val="2"/>
        <charset val="204"/>
      </rPr>
      <t>»</t>
    </r>
    <r>
      <rPr>
        <sz val="9"/>
        <color theme="1"/>
        <rFont val="Arial"/>
        <family val="2"/>
        <charset val="204"/>
      </rPr>
      <t xml:space="preserve"> за рахунок коштів місцевого бюджету  </t>
    </r>
  </si>
  <si>
    <t>Економічна діяльність</t>
  </si>
  <si>
    <t>Внески до статутного капіталу суб'єктів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</si>
</sst>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56" workbookViewId="0">
      <selection activeCell="P65" sqref="P65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57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49</v>
      </c>
      <c r="D5" s="3" t="s">
        <v>58</v>
      </c>
      <c r="E5" s="3" t="s">
        <v>30</v>
      </c>
      <c r="F5" s="3" t="s">
        <v>40</v>
      </c>
      <c r="G5" s="3" t="s">
        <v>50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34</v>
      </c>
      <c r="F6" s="9">
        <v>6</v>
      </c>
      <c r="G6" s="9" t="s">
        <v>35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182894.5</v>
      </c>
      <c r="D8" s="11">
        <f>SUM(D9:D9)</f>
        <v>27691.3</v>
      </c>
      <c r="E8" s="11">
        <f>D8/C8*100</f>
        <v>15.140586512989728</v>
      </c>
      <c r="F8" s="11">
        <f>SUM(F9:F9)</f>
        <v>30810.6</v>
      </c>
      <c r="G8" s="11">
        <f>D8-F8</f>
        <v>-3119.2999999999993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182894.5</v>
      </c>
      <c r="D9" s="12">
        <v>27691.3</v>
      </c>
      <c r="E9" s="12">
        <f t="shared" ref="E9:E68" si="0">D9/C9*100</f>
        <v>15.140586512989728</v>
      </c>
      <c r="F9" s="12">
        <v>30810.6</v>
      </c>
      <c r="G9" s="12">
        <f t="shared" ref="G9:G68" si="1">D9-F9</f>
        <v>-3119.2999999999993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SUM(C11:C25)</f>
        <v>3510310.9</v>
      </c>
      <c r="D10" s="11">
        <f>SUM(D11:D25)</f>
        <v>503091.00000000006</v>
      </c>
      <c r="E10" s="11">
        <f t="shared" si="0"/>
        <v>14.331807476084244</v>
      </c>
      <c r="F10" s="11">
        <f>SUM(F11:F25)</f>
        <v>385427.9</v>
      </c>
      <c r="G10" s="11">
        <f t="shared" si="1"/>
        <v>117663.10000000003</v>
      </c>
      <c r="H10"/>
      <c r="I10"/>
    </row>
    <row r="11" spans="1:9" ht="21.75" customHeight="1" x14ac:dyDescent="0.25">
      <c r="A11" s="4" t="s">
        <v>17</v>
      </c>
      <c r="B11" s="10">
        <v>4711010</v>
      </c>
      <c r="C11" s="12">
        <v>1122568.5</v>
      </c>
      <c r="D11" s="12">
        <v>135631.5</v>
      </c>
      <c r="E11" s="12">
        <f t="shared" si="0"/>
        <v>12.082247096725055</v>
      </c>
      <c r="F11" s="12">
        <v>120367.6</v>
      </c>
      <c r="G11" s="12">
        <f t="shared" si="1"/>
        <v>15263.899999999994</v>
      </c>
      <c r="H11"/>
      <c r="I11"/>
    </row>
    <row r="12" spans="1:9" ht="45.75" customHeight="1" x14ac:dyDescent="0.25">
      <c r="A12" s="4" t="s">
        <v>31</v>
      </c>
      <c r="B12" s="10">
        <v>4711021</v>
      </c>
      <c r="C12" s="12">
        <v>1187752.7</v>
      </c>
      <c r="D12" s="12">
        <v>146721.29999999999</v>
      </c>
      <c r="E12" s="12">
        <f t="shared" si="0"/>
        <v>12.352849208425289</v>
      </c>
      <c r="F12" s="12">
        <v>103848.7</v>
      </c>
      <c r="G12" s="12">
        <f t="shared" si="1"/>
        <v>42872.599999999991</v>
      </c>
      <c r="H12"/>
      <c r="I12"/>
    </row>
    <row r="13" spans="1:9" ht="82.5" customHeight="1" x14ac:dyDescent="0.25">
      <c r="A13" s="4" t="s">
        <v>37</v>
      </c>
      <c r="B13" s="10">
        <v>4711022</v>
      </c>
      <c r="C13" s="12">
        <v>88571.5</v>
      </c>
      <c r="D13" s="12">
        <v>8860.7999999999993</v>
      </c>
      <c r="E13" s="12">
        <f t="shared" si="0"/>
        <v>10.004120964418577</v>
      </c>
      <c r="F13" s="12">
        <v>9959.9</v>
      </c>
      <c r="G13" s="12">
        <f t="shared" si="1"/>
        <v>-1099.1000000000004</v>
      </c>
      <c r="H13"/>
      <c r="I13"/>
    </row>
    <row r="14" spans="1:9" ht="44.25" customHeight="1" x14ac:dyDescent="0.25">
      <c r="A14" s="4" t="s">
        <v>32</v>
      </c>
      <c r="B14" s="10">
        <v>4711026</v>
      </c>
      <c r="C14" s="12">
        <v>3201.2</v>
      </c>
      <c r="D14" s="12">
        <v>364.2</v>
      </c>
      <c r="E14" s="12">
        <f t="shared" si="0"/>
        <v>11.376983631138323</v>
      </c>
      <c r="F14" s="12">
        <v>300.7</v>
      </c>
      <c r="G14" s="12">
        <f t="shared" si="1"/>
        <v>63.5</v>
      </c>
      <c r="H14"/>
      <c r="I14"/>
    </row>
    <row r="15" spans="1:9" ht="42.75" customHeight="1" x14ac:dyDescent="0.25">
      <c r="A15" s="4" t="s">
        <v>33</v>
      </c>
      <c r="B15" s="10">
        <v>4711031</v>
      </c>
      <c r="C15" s="12">
        <v>571978.80000000005</v>
      </c>
      <c r="D15" s="12">
        <v>128863.2</v>
      </c>
      <c r="E15" s="12">
        <f t="shared" si="0"/>
        <v>22.529366473023124</v>
      </c>
      <c r="F15" s="12">
        <v>96407.6</v>
      </c>
      <c r="G15" s="12">
        <f t="shared" si="1"/>
        <v>32455.599999999991</v>
      </c>
      <c r="H15"/>
      <c r="I15"/>
    </row>
    <row r="16" spans="1:9" ht="80.25" customHeight="1" x14ac:dyDescent="0.25">
      <c r="A16" s="4" t="s">
        <v>38</v>
      </c>
      <c r="B16" s="10">
        <v>4711032</v>
      </c>
      <c r="C16" s="12">
        <v>29254.6</v>
      </c>
      <c r="D16" s="12">
        <v>6653.2</v>
      </c>
      <c r="E16" s="12">
        <f t="shared" si="0"/>
        <v>22.742406322424507</v>
      </c>
      <c r="F16" s="12">
        <v>4936</v>
      </c>
      <c r="G16" s="12">
        <f t="shared" si="1"/>
        <v>1717.1999999999998</v>
      </c>
      <c r="H16"/>
      <c r="I16"/>
    </row>
    <row r="17" spans="1:9" ht="45" customHeight="1" x14ac:dyDescent="0.25">
      <c r="A17" s="4" t="s">
        <v>26</v>
      </c>
      <c r="B17" s="10">
        <v>4711070</v>
      </c>
      <c r="C17" s="12">
        <v>187716.6</v>
      </c>
      <c r="D17" s="12">
        <v>23968.1</v>
      </c>
      <c r="E17" s="12">
        <f t="shared" si="0"/>
        <v>12.768236799515865</v>
      </c>
      <c r="F17" s="12">
        <v>18215.900000000001</v>
      </c>
      <c r="G17" s="12">
        <f t="shared" si="1"/>
        <v>5752.1999999999971</v>
      </c>
      <c r="H17"/>
      <c r="I17"/>
    </row>
    <row r="18" spans="1:9" ht="32.25" customHeight="1" x14ac:dyDescent="0.25">
      <c r="A18" s="4" t="s">
        <v>39</v>
      </c>
      <c r="B18" s="10">
        <v>4711080</v>
      </c>
      <c r="C18" s="12">
        <v>138763.29999999999</v>
      </c>
      <c r="D18" s="12">
        <v>21598.400000000001</v>
      </c>
      <c r="E18" s="12">
        <f t="shared" si="0"/>
        <v>15.564922425453995</v>
      </c>
      <c r="F18" s="12">
        <v>13737.4</v>
      </c>
      <c r="G18" s="12">
        <f t="shared" si="1"/>
        <v>7861.0000000000018</v>
      </c>
      <c r="H18"/>
      <c r="I18"/>
    </row>
    <row r="19" spans="1:9" ht="30" customHeight="1" x14ac:dyDescent="0.25">
      <c r="A19" s="4" t="s">
        <v>18</v>
      </c>
      <c r="B19" s="10">
        <v>4711141</v>
      </c>
      <c r="C19" s="12">
        <v>57659.3</v>
      </c>
      <c r="D19" s="12">
        <v>6952.4</v>
      </c>
      <c r="E19" s="12">
        <f t="shared" si="0"/>
        <v>12.057725293231099</v>
      </c>
      <c r="F19" s="12">
        <v>5767.5</v>
      </c>
      <c r="G19" s="12">
        <f t="shared" si="1"/>
        <v>1184.8999999999996</v>
      </c>
      <c r="H19"/>
      <c r="I19"/>
    </row>
    <row r="20" spans="1:9" ht="21.75" customHeight="1" x14ac:dyDescent="0.25">
      <c r="A20" s="4" t="s">
        <v>19</v>
      </c>
      <c r="B20" s="10">
        <v>4711142</v>
      </c>
      <c r="C20" s="12">
        <v>72.400000000000006</v>
      </c>
      <c r="D20" s="12">
        <v>0</v>
      </c>
      <c r="E20" s="12">
        <f t="shared" si="0"/>
        <v>0</v>
      </c>
      <c r="F20" s="12">
        <v>9.1</v>
      </c>
      <c r="G20" s="12">
        <f t="shared" si="1"/>
        <v>-9.1</v>
      </c>
      <c r="H20"/>
      <c r="I20"/>
    </row>
    <row r="21" spans="1:9" ht="31.5" customHeight="1" x14ac:dyDescent="0.25">
      <c r="A21" s="4" t="s">
        <v>27</v>
      </c>
      <c r="B21" s="10">
        <v>4711151</v>
      </c>
      <c r="C21" s="12">
        <v>8609.6</v>
      </c>
      <c r="D21" s="12">
        <v>1129.5999999999999</v>
      </c>
      <c r="E21" s="12">
        <f t="shared" si="0"/>
        <v>13.120237874001115</v>
      </c>
      <c r="F21" s="12">
        <v>578.70000000000005</v>
      </c>
      <c r="G21" s="12">
        <f t="shared" si="1"/>
        <v>550.89999999999986</v>
      </c>
      <c r="H21"/>
      <c r="I21"/>
    </row>
    <row r="22" spans="1:9" ht="36" customHeight="1" x14ac:dyDescent="0.25">
      <c r="A22" s="4" t="s">
        <v>28</v>
      </c>
      <c r="B22" s="10">
        <v>4711152</v>
      </c>
      <c r="C22" s="12">
        <v>2693.9</v>
      </c>
      <c r="D22" s="12">
        <v>612.70000000000005</v>
      </c>
      <c r="E22" s="12">
        <f t="shared" si="0"/>
        <v>22.743977133523888</v>
      </c>
      <c r="F22" s="12">
        <v>405.8</v>
      </c>
      <c r="G22" s="12">
        <f t="shared" si="1"/>
        <v>206.90000000000003</v>
      </c>
      <c r="H22"/>
      <c r="I22"/>
    </row>
    <row r="23" spans="1:9" ht="80.25" customHeight="1" x14ac:dyDescent="0.25">
      <c r="A23" s="4" t="s">
        <v>41</v>
      </c>
      <c r="B23" s="10">
        <v>4711200</v>
      </c>
      <c r="C23" s="12">
        <v>0</v>
      </c>
      <c r="D23" s="12">
        <v>0</v>
      </c>
      <c r="E23" s="12" t="e">
        <f t="shared" si="0"/>
        <v>#DIV/0!</v>
      </c>
      <c r="F23" s="12">
        <v>464.8</v>
      </c>
      <c r="G23" s="12">
        <f t="shared" si="1"/>
        <v>-464.8</v>
      </c>
      <c r="H23"/>
      <c r="I23"/>
    </row>
    <row r="24" spans="1:9" ht="48.75" customHeight="1" x14ac:dyDescent="0.25">
      <c r="A24" s="4" t="s">
        <v>42</v>
      </c>
      <c r="B24" s="10">
        <v>4711600</v>
      </c>
      <c r="C24" s="12">
        <v>68049.600000000006</v>
      </c>
      <c r="D24" s="12">
        <v>20402.7</v>
      </c>
      <c r="E24" s="12">
        <f t="shared" si="0"/>
        <v>29.982101290823167</v>
      </c>
      <c r="F24" s="12">
        <v>10428.200000000001</v>
      </c>
      <c r="G24" s="12">
        <f t="shared" si="1"/>
        <v>9974.5</v>
      </c>
      <c r="H24"/>
      <c r="I24"/>
    </row>
    <row r="25" spans="1:9" ht="46.5" customHeight="1" x14ac:dyDescent="0.25">
      <c r="A25" s="4" t="s">
        <v>47</v>
      </c>
      <c r="B25" s="10">
        <v>4711702</v>
      </c>
      <c r="C25" s="12">
        <v>43418.9</v>
      </c>
      <c r="D25" s="12">
        <v>1332.9</v>
      </c>
      <c r="E25" s="12">
        <f t="shared" si="0"/>
        <v>3.0698612816077793</v>
      </c>
      <c r="F25" s="12">
        <v>0</v>
      </c>
      <c r="G25" s="12">
        <f t="shared" si="1"/>
        <v>1332.9</v>
      </c>
      <c r="H25"/>
      <c r="I25"/>
    </row>
    <row r="26" spans="1:9" ht="21.75" customHeight="1" x14ac:dyDescent="0.25">
      <c r="A26" s="2" t="s">
        <v>9</v>
      </c>
      <c r="B26" s="3">
        <v>4713000</v>
      </c>
      <c r="C26" s="11">
        <f>SUM(C27:C33)</f>
        <v>86969</v>
      </c>
      <c r="D26" s="11">
        <f>SUM(D27:D33)</f>
        <v>11738.4</v>
      </c>
      <c r="E26" s="11">
        <f t="shared" si="0"/>
        <v>13.497223148478193</v>
      </c>
      <c r="F26" s="11">
        <f>SUM(F27:F33)</f>
        <v>9227</v>
      </c>
      <c r="G26" s="11">
        <f t="shared" si="1"/>
        <v>2511.3999999999996</v>
      </c>
      <c r="H26"/>
      <c r="I26"/>
    </row>
    <row r="27" spans="1:9" s="13" customFormat="1" ht="34.5" customHeight="1" x14ac:dyDescent="0.25">
      <c r="A27" s="4" t="s">
        <v>29</v>
      </c>
      <c r="B27" s="10">
        <v>4713105</v>
      </c>
      <c r="C27" s="12">
        <v>36383.300000000003</v>
      </c>
      <c r="D27" s="12">
        <v>4923.8999999999996</v>
      </c>
      <c r="E27" s="12">
        <f t="shared" si="0"/>
        <v>13.533406810267346</v>
      </c>
      <c r="F27" s="12">
        <v>3553.2</v>
      </c>
      <c r="G27" s="12">
        <f t="shared" si="1"/>
        <v>1370.6999999999998</v>
      </c>
    </row>
    <row r="28" spans="1:9" ht="50.25" customHeight="1" x14ac:dyDescent="0.25">
      <c r="A28" s="4" t="s">
        <v>43</v>
      </c>
      <c r="B28" s="10">
        <v>4713114</v>
      </c>
      <c r="C28" s="12">
        <v>91.5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71.25" customHeight="1" x14ac:dyDescent="0.25">
      <c r="A29" s="4" t="s">
        <v>44</v>
      </c>
      <c r="B29" s="10">
        <v>4713121</v>
      </c>
      <c r="C29" s="12">
        <v>22027.5</v>
      </c>
      <c r="D29" s="12">
        <v>3079.6</v>
      </c>
      <c r="E29" s="12">
        <f t="shared" si="0"/>
        <v>13.980705935762114</v>
      </c>
      <c r="F29" s="12">
        <v>2197.5</v>
      </c>
      <c r="G29" s="12">
        <f t="shared" si="1"/>
        <v>882.09999999999991</v>
      </c>
      <c r="H29"/>
      <c r="I29"/>
    </row>
    <row r="30" spans="1:9" ht="58.5" customHeight="1" x14ac:dyDescent="0.25">
      <c r="A30" s="4" t="s">
        <v>45</v>
      </c>
      <c r="B30" s="10">
        <v>4713124</v>
      </c>
      <c r="C30" s="12">
        <v>6140.2</v>
      </c>
      <c r="D30" s="12">
        <v>830.6</v>
      </c>
      <c r="E30" s="12">
        <f t="shared" si="0"/>
        <v>13.527246669489593</v>
      </c>
      <c r="F30" s="12">
        <v>547.4</v>
      </c>
      <c r="G30" s="12">
        <f t="shared" si="1"/>
        <v>283.20000000000005</v>
      </c>
      <c r="H30"/>
      <c r="I30"/>
    </row>
    <row r="31" spans="1:9" ht="41.25" customHeight="1" x14ac:dyDescent="0.25">
      <c r="A31" s="4" t="s">
        <v>46</v>
      </c>
      <c r="B31" s="10">
        <v>4713132</v>
      </c>
      <c r="C31" s="12">
        <v>22040.3</v>
      </c>
      <c r="D31" s="12">
        <v>2884.4</v>
      </c>
      <c r="E31" s="12">
        <f t="shared" si="0"/>
        <v>13.086936203227726</v>
      </c>
      <c r="F31" s="12">
        <v>2928.9</v>
      </c>
      <c r="G31" s="12">
        <f t="shared" si="1"/>
        <v>-44.5</v>
      </c>
      <c r="H31"/>
      <c r="I31"/>
    </row>
    <row r="32" spans="1:9" ht="45.75" customHeight="1" x14ac:dyDescent="0.25">
      <c r="A32" s="4" t="s">
        <v>56</v>
      </c>
      <c r="B32" s="10">
        <v>4713133</v>
      </c>
      <c r="C32" s="12">
        <v>150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/>
      <c r="I32"/>
    </row>
    <row r="33" spans="1:9" ht="32.25" customHeight="1" x14ac:dyDescent="0.25">
      <c r="A33" s="4" t="s">
        <v>20</v>
      </c>
      <c r="B33" s="10">
        <v>4713242</v>
      </c>
      <c r="C33" s="12">
        <v>136.19999999999999</v>
      </c>
      <c r="D33" s="12">
        <v>19.899999999999999</v>
      </c>
      <c r="E33" s="12">
        <f t="shared" si="0"/>
        <v>14.61086637298091</v>
      </c>
      <c r="F33" s="12">
        <v>0</v>
      </c>
      <c r="G33" s="12">
        <f t="shared" si="1"/>
        <v>19.899999999999999</v>
      </c>
      <c r="H33"/>
      <c r="I33"/>
    </row>
    <row r="34" spans="1:9" ht="22.5" customHeight="1" x14ac:dyDescent="0.25">
      <c r="A34" s="2" t="s">
        <v>10</v>
      </c>
      <c r="B34" s="3">
        <v>4714000</v>
      </c>
      <c r="C34" s="11">
        <f>SUM(C35:C37)</f>
        <v>44277.8</v>
      </c>
      <c r="D34" s="11">
        <f>SUM(D35:D37)</f>
        <v>6559.7</v>
      </c>
      <c r="E34" s="11">
        <f t="shared" si="0"/>
        <v>14.814873367692162</v>
      </c>
      <c r="F34" s="11">
        <f>SUM(F35:F37)</f>
        <v>4164.8</v>
      </c>
      <c r="G34" s="11">
        <f t="shared" si="1"/>
        <v>2394.8999999999996</v>
      </c>
      <c r="H34"/>
      <c r="I34"/>
    </row>
    <row r="35" spans="1:9" ht="21.75" customHeight="1" x14ac:dyDescent="0.25">
      <c r="A35" s="4" t="s">
        <v>21</v>
      </c>
      <c r="B35" s="10">
        <v>4714030</v>
      </c>
      <c r="C35" s="12">
        <v>28781</v>
      </c>
      <c r="D35" s="12">
        <v>4263.2</v>
      </c>
      <c r="E35" s="12">
        <f t="shared" si="0"/>
        <v>14.812549946145026</v>
      </c>
      <c r="F35" s="12">
        <v>2623.5</v>
      </c>
      <c r="G35" s="12">
        <f t="shared" si="1"/>
        <v>1639.6999999999998</v>
      </c>
      <c r="H35"/>
      <c r="I35"/>
    </row>
    <row r="36" spans="1:9" ht="32.25" customHeight="1" x14ac:dyDescent="0.25">
      <c r="A36" s="4" t="s">
        <v>22</v>
      </c>
      <c r="B36" s="10">
        <v>4714060</v>
      </c>
      <c r="C36" s="12">
        <v>10736.3</v>
      </c>
      <c r="D36" s="12">
        <v>1583.5</v>
      </c>
      <c r="E36" s="12">
        <f t="shared" si="0"/>
        <v>14.74902899509142</v>
      </c>
      <c r="F36" s="12">
        <v>995.9</v>
      </c>
      <c r="G36" s="12">
        <f t="shared" si="1"/>
        <v>587.6</v>
      </c>
      <c r="H36"/>
      <c r="I36"/>
    </row>
    <row r="37" spans="1:9" ht="32.25" customHeight="1" x14ac:dyDescent="0.25">
      <c r="A37" s="4" t="s">
        <v>23</v>
      </c>
      <c r="B37" s="10">
        <v>4714081</v>
      </c>
      <c r="C37" s="12">
        <v>4760.5</v>
      </c>
      <c r="D37" s="12">
        <v>713</v>
      </c>
      <c r="E37" s="12">
        <f t="shared" si="0"/>
        <v>14.977418338409832</v>
      </c>
      <c r="F37" s="12">
        <v>545.4</v>
      </c>
      <c r="G37" s="12">
        <f t="shared" si="1"/>
        <v>167.60000000000002</v>
      </c>
      <c r="H37"/>
      <c r="I37"/>
    </row>
    <row r="38" spans="1:9" ht="21.75" customHeight="1" x14ac:dyDescent="0.25">
      <c r="A38" s="2" t="s">
        <v>11</v>
      </c>
      <c r="B38" s="3">
        <v>4715000</v>
      </c>
      <c r="C38" s="11">
        <f>C39+C40</f>
        <v>59180.2</v>
      </c>
      <c r="D38" s="11">
        <f t="shared" ref="D38:F38" si="2">D39+D40</f>
        <v>7514.9000000000005</v>
      </c>
      <c r="E38" s="11">
        <f t="shared" si="0"/>
        <v>12.698334916069903</v>
      </c>
      <c r="F38" s="11">
        <f t="shared" si="2"/>
        <v>7015.5</v>
      </c>
      <c r="G38" s="11">
        <f t="shared" si="1"/>
        <v>499.40000000000055</v>
      </c>
      <c r="H38"/>
      <c r="I38"/>
    </row>
    <row r="39" spans="1:9" ht="47.25" customHeight="1" x14ac:dyDescent="0.25">
      <c r="A39" s="4" t="s">
        <v>53</v>
      </c>
      <c r="B39" s="10">
        <v>4715031</v>
      </c>
      <c r="C39" s="12">
        <v>59030.2</v>
      </c>
      <c r="D39" s="12">
        <v>7441.3</v>
      </c>
      <c r="E39" s="12">
        <f t="shared" si="0"/>
        <v>12.605920359409254</v>
      </c>
      <c r="F39" s="12">
        <v>6927.4</v>
      </c>
      <c r="G39" s="12">
        <f t="shared" si="1"/>
        <v>513.90000000000055</v>
      </c>
      <c r="H39"/>
      <c r="I39"/>
    </row>
    <row r="40" spans="1:9" ht="55.5" customHeight="1" x14ac:dyDescent="0.25">
      <c r="A40" s="4" t="s">
        <v>24</v>
      </c>
      <c r="B40" s="10">
        <v>4715061</v>
      </c>
      <c r="C40" s="12">
        <v>150</v>
      </c>
      <c r="D40" s="12">
        <v>73.599999999999994</v>
      </c>
      <c r="E40" s="12">
        <f t="shared" si="0"/>
        <v>49.066666666666663</v>
      </c>
      <c r="F40" s="12">
        <v>88.1</v>
      </c>
      <c r="G40" s="12">
        <f t="shared" si="1"/>
        <v>-14.5</v>
      </c>
      <c r="H40"/>
      <c r="I40"/>
    </row>
    <row r="41" spans="1:9" ht="21.75" customHeight="1" x14ac:dyDescent="0.25">
      <c r="A41" s="2" t="s">
        <v>12</v>
      </c>
      <c r="B41" s="3">
        <v>4716000</v>
      </c>
      <c r="C41" s="11">
        <f>SUM(C42:C43)</f>
        <v>268124.40000000002</v>
      </c>
      <c r="D41" s="11">
        <f>SUM(D42:D43)</f>
        <v>468.1</v>
      </c>
      <c r="E41" s="11">
        <f t="shared" si="0"/>
        <v>0.17458314125831143</v>
      </c>
      <c r="F41" s="11">
        <f>SUM(F42:F43)</f>
        <v>468.7</v>
      </c>
      <c r="G41" s="11">
        <f>D41-F41</f>
        <v>-0.59999999999996589</v>
      </c>
      <c r="H41"/>
      <c r="I41"/>
    </row>
    <row r="42" spans="1:9" ht="33.75" customHeight="1" x14ac:dyDescent="0.25">
      <c r="A42" s="4" t="s">
        <v>25</v>
      </c>
      <c r="B42" s="10">
        <v>4716011</v>
      </c>
      <c r="C42" s="12">
        <v>2816.7</v>
      </c>
      <c r="D42" s="12">
        <v>468.1</v>
      </c>
      <c r="E42" s="12">
        <f t="shared" si="0"/>
        <v>16.618738239784147</v>
      </c>
      <c r="F42" s="12">
        <v>468.7</v>
      </c>
      <c r="G42" s="12">
        <f t="shared" si="1"/>
        <v>-0.59999999999996589</v>
      </c>
      <c r="H42"/>
      <c r="I42"/>
    </row>
    <row r="43" spans="1:9" ht="56.25" customHeight="1" x14ac:dyDescent="0.25">
      <c r="A43" s="4" t="s">
        <v>48</v>
      </c>
      <c r="B43" s="10">
        <v>4716092</v>
      </c>
      <c r="C43" s="12">
        <v>265307.7</v>
      </c>
      <c r="D43" s="12">
        <v>0</v>
      </c>
      <c r="E43" s="12">
        <f t="shared" si="0"/>
        <v>0</v>
      </c>
      <c r="F43" s="12">
        <v>0</v>
      </c>
      <c r="G43" s="12">
        <f t="shared" si="1"/>
        <v>0</v>
      </c>
      <c r="H43"/>
      <c r="I43"/>
    </row>
    <row r="44" spans="1:9" ht="21.75" customHeight="1" x14ac:dyDescent="0.25">
      <c r="A44" s="2" t="s">
        <v>13</v>
      </c>
      <c r="B44" s="3"/>
      <c r="C44" s="11">
        <f>C8+C10+C26+C34+C38+C41</f>
        <v>4151756.7999999998</v>
      </c>
      <c r="D44" s="11">
        <f>D8+D10+D26+D34+D38+D41</f>
        <v>557063.4</v>
      </c>
      <c r="E44" s="11">
        <f t="shared" si="0"/>
        <v>13.417534476007845</v>
      </c>
      <c r="F44" s="11">
        <f>F8+F10+F26+F34+F38+F41</f>
        <v>437114.5</v>
      </c>
      <c r="G44" s="11">
        <f t="shared" si="1"/>
        <v>119948.90000000002</v>
      </c>
      <c r="H44"/>
      <c r="I44"/>
    </row>
    <row r="45" spans="1:9" ht="21.75" customHeight="1" x14ac:dyDescent="0.25">
      <c r="A45" s="3" t="s">
        <v>14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8</v>
      </c>
      <c r="B46" s="3">
        <v>4711000</v>
      </c>
      <c r="C46" s="11">
        <f>SUM(C47:C52)</f>
        <v>324636.30000000005</v>
      </c>
      <c r="D46" s="11">
        <f>SUM(D47:D52)</f>
        <v>6096.5</v>
      </c>
      <c r="E46" s="15">
        <f t="shared" si="0"/>
        <v>1.8779477218043696</v>
      </c>
      <c r="F46" s="11">
        <f>SUM(F47:F52)</f>
        <v>17358.900000000001</v>
      </c>
      <c r="G46" s="11">
        <f t="shared" si="1"/>
        <v>-11262.400000000001</v>
      </c>
      <c r="H46"/>
      <c r="I46"/>
    </row>
    <row r="47" spans="1:9" ht="21.75" customHeight="1" x14ac:dyDescent="0.25">
      <c r="A47" s="4" t="s">
        <v>17</v>
      </c>
      <c r="B47" s="10">
        <v>4711010</v>
      </c>
      <c r="C47" s="12">
        <v>177953.1</v>
      </c>
      <c r="D47" s="12">
        <v>4196.3999999999996</v>
      </c>
      <c r="E47" s="12">
        <f t="shared" si="0"/>
        <v>2.3581494225163819</v>
      </c>
      <c r="F47" s="12">
        <v>11919.7</v>
      </c>
      <c r="G47" s="12">
        <f t="shared" si="1"/>
        <v>-7723.3000000000011</v>
      </c>
      <c r="H47"/>
      <c r="I47"/>
    </row>
    <row r="48" spans="1:9" ht="43.5" customHeight="1" x14ac:dyDescent="0.25">
      <c r="A48" s="4" t="s">
        <v>31</v>
      </c>
      <c r="B48" s="10">
        <v>4711021</v>
      </c>
      <c r="C48" s="12">
        <v>30779.5</v>
      </c>
      <c r="D48" s="12">
        <v>1885</v>
      </c>
      <c r="E48" s="12">
        <f t="shared" si="0"/>
        <v>6.1242060462320707</v>
      </c>
      <c r="F48" s="12">
        <v>376</v>
      </c>
      <c r="G48" s="12">
        <f t="shared" si="1"/>
        <v>1509</v>
      </c>
      <c r="H48"/>
      <c r="I48"/>
    </row>
    <row r="49" spans="1:9" ht="42.75" customHeight="1" x14ac:dyDescent="0.25">
      <c r="A49" s="4" t="s">
        <v>26</v>
      </c>
      <c r="B49" s="10">
        <v>4711070</v>
      </c>
      <c r="C49" s="12">
        <v>318</v>
      </c>
      <c r="D49" s="12">
        <v>0.3</v>
      </c>
      <c r="E49" s="12">
        <f t="shared" si="0"/>
        <v>9.4339622641509441E-2</v>
      </c>
      <c r="F49" s="12">
        <v>0.4</v>
      </c>
      <c r="G49" s="12">
        <f t="shared" si="1"/>
        <v>-0.10000000000000003</v>
      </c>
      <c r="H49"/>
      <c r="I49"/>
    </row>
    <row r="50" spans="1:9" ht="31.5" customHeight="1" x14ac:dyDescent="0.25">
      <c r="A50" s="4" t="s">
        <v>39</v>
      </c>
      <c r="B50" s="10">
        <v>4711080</v>
      </c>
      <c r="C50" s="12">
        <v>7575.7</v>
      </c>
      <c r="D50" s="12">
        <v>14.8</v>
      </c>
      <c r="E50" s="12">
        <f t="shared" si="0"/>
        <v>0.19536148474728407</v>
      </c>
      <c r="F50" s="12">
        <v>334.1</v>
      </c>
      <c r="G50" s="12">
        <f t="shared" si="1"/>
        <v>-319.3</v>
      </c>
      <c r="H50"/>
      <c r="I50"/>
    </row>
    <row r="51" spans="1:9" ht="43.5" customHeight="1" x14ac:dyDescent="0.25">
      <c r="A51" s="4" t="s">
        <v>55</v>
      </c>
      <c r="B51" s="10">
        <v>4711300</v>
      </c>
      <c r="C51" s="12">
        <v>108010</v>
      </c>
      <c r="D51" s="12">
        <v>0</v>
      </c>
      <c r="E51" s="12">
        <f t="shared" si="0"/>
        <v>0</v>
      </c>
      <c r="F51" s="12">
        <v>0</v>
      </c>
      <c r="G51" s="12">
        <f t="shared" si="1"/>
        <v>0</v>
      </c>
      <c r="H51"/>
      <c r="I51"/>
    </row>
    <row r="52" spans="1:9" ht="47.25" customHeight="1" x14ac:dyDescent="0.25">
      <c r="A52" s="4" t="s">
        <v>36</v>
      </c>
      <c r="B52" s="10">
        <v>4711403</v>
      </c>
      <c r="C52" s="12">
        <v>0</v>
      </c>
      <c r="D52" s="12">
        <v>0</v>
      </c>
      <c r="E52" s="14" t="e">
        <f t="shared" si="0"/>
        <v>#DIV/0!</v>
      </c>
      <c r="F52" s="12">
        <v>4728.7</v>
      </c>
      <c r="G52" s="12">
        <f t="shared" si="1"/>
        <v>-4728.7</v>
      </c>
      <c r="H52"/>
      <c r="I52"/>
    </row>
    <row r="53" spans="1:9" ht="21.75" customHeight="1" x14ac:dyDescent="0.25">
      <c r="A53" s="2" t="s">
        <v>9</v>
      </c>
      <c r="B53" s="3">
        <v>4713000</v>
      </c>
      <c r="C53" s="11">
        <f>SUM(C54:C56)</f>
        <v>70192.3</v>
      </c>
      <c r="D53" s="11">
        <f>SUM(D54:D56)</f>
        <v>75.3</v>
      </c>
      <c r="E53" s="15">
        <f>D53/C53*100</f>
        <v>0.10727672408512043</v>
      </c>
      <c r="F53" s="11">
        <f>SUM(F54:F56)</f>
        <v>145.5</v>
      </c>
      <c r="G53" s="11">
        <f>D53-F53</f>
        <v>-70.2</v>
      </c>
      <c r="H53"/>
      <c r="I53"/>
    </row>
    <row r="54" spans="1:9" ht="71.25" customHeight="1" x14ac:dyDescent="0.25">
      <c r="A54" s="4" t="s">
        <v>44</v>
      </c>
      <c r="B54" s="10">
        <v>4713121</v>
      </c>
      <c r="C54" s="12">
        <v>0</v>
      </c>
      <c r="D54" s="12">
        <v>33</v>
      </c>
      <c r="E54" s="14" t="e">
        <f t="shared" ref="E54" si="3">D54/C54*100</f>
        <v>#DIV/0!</v>
      </c>
      <c r="F54" s="12">
        <v>0</v>
      </c>
      <c r="G54" s="12">
        <f t="shared" ref="G54" si="4">D54-F54</f>
        <v>33</v>
      </c>
      <c r="H54"/>
      <c r="I54"/>
    </row>
    <row r="55" spans="1:9" ht="44.25" customHeight="1" x14ac:dyDescent="0.25">
      <c r="A55" s="4" t="s">
        <v>46</v>
      </c>
      <c r="B55" s="10">
        <v>4713132</v>
      </c>
      <c r="C55" s="12">
        <v>786.5</v>
      </c>
      <c r="D55" s="12">
        <v>42.3</v>
      </c>
      <c r="E55" s="12">
        <f t="shared" si="0"/>
        <v>5.3782581055308327</v>
      </c>
      <c r="F55" s="12">
        <v>145.5</v>
      </c>
      <c r="G55" s="12">
        <f t="shared" si="1"/>
        <v>-103.2</v>
      </c>
      <c r="H55"/>
      <c r="I55"/>
    </row>
    <row r="56" spans="1:9" ht="57.75" customHeight="1" x14ac:dyDescent="0.25">
      <c r="A56" s="4" t="s">
        <v>54</v>
      </c>
      <c r="B56" s="10">
        <v>4713250</v>
      </c>
      <c r="C56" s="12">
        <v>69405.8</v>
      </c>
      <c r="D56" s="12">
        <v>0</v>
      </c>
      <c r="E56" s="12">
        <f t="shared" si="0"/>
        <v>0</v>
      </c>
      <c r="F56" s="12">
        <v>0</v>
      </c>
      <c r="G56" s="12">
        <f t="shared" si="1"/>
        <v>0</v>
      </c>
      <c r="H56"/>
      <c r="I56"/>
    </row>
    <row r="57" spans="1:9" ht="21.75" customHeight="1" x14ac:dyDescent="0.25">
      <c r="A57" s="2" t="s">
        <v>10</v>
      </c>
      <c r="B57" s="3">
        <v>4714000</v>
      </c>
      <c r="C57" s="11">
        <f>SUM(C58:C58)</f>
        <v>3387</v>
      </c>
      <c r="D57" s="11">
        <f>SUM(D58:D58)</f>
        <v>239.3</v>
      </c>
      <c r="E57" s="11">
        <f t="shared" si="0"/>
        <v>7.0652494833185715</v>
      </c>
      <c r="F57" s="11">
        <f>SUM(F58:F58)</f>
        <v>253.6</v>
      </c>
      <c r="G57" s="11">
        <f t="shared" si="1"/>
        <v>-14.299999999999983</v>
      </c>
      <c r="H57"/>
      <c r="I57"/>
    </row>
    <row r="58" spans="1:9" ht="34.5" customHeight="1" x14ac:dyDescent="0.25">
      <c r="A58" s="4" t="s">
        <v>22</v>
      </c>
      <c r="B58" s="10">
        <v>4714060</v>
      </c>
      <c r="C58" s="12">
        <v>3387</v>
      </c>
      <c r="D58" s="12">
        <v>239.3</v>
      </c>
      <c r="E58" s="12">
        <f t="shared" si="0"/>
        <v>7.0652494833185715</v>
      </c>
      <c r="F58" s="12">
        <v>253.6</v>
      </c>
      <c r="G58" s="12">
        <f t="shared" si="1"/>
        <v>-14.299999999999983</v>
      </c>
      <c r="H58"/>
      <c r="I58"/>
    </row>
    <row r="59" spans="1:9" ht="21.75" customHeight="1" x14ac:dyDescent="0.25">
      <c r="A59" s="2" t="s">
        <v>11</v>
      </c>
      <c r="B59" s="3">
        <v>4715000</v>
      </c>
      <c r="C59" s="11">
        <f>C60+C61</f>
        <v>20050</v>
      </c>
      <c r="D59" s="11">
        <f>D60+D61</f>
        <v>0</v>
      </c>
      <c r="E59" s="16">
        <f t="shared" si="0"/>
        <v>0</v>
      </c>
      <c r="F59" s="11">
        <f t="shared" ref="F59" si="5">F60</f>
        <v>0</v>
      </c>
      <c r="G59" s="11">
        <f t="shared" si="1"/>
        <v>0</v>
      </c>
      <c r="H59"/>
      <c r="I59"/>
    </row>
    <row r="60" spans="1:9" ht="43.5" customHeight="1" x14ac:dyDescent="0.25">
      <c r="A60" s="4" t="s">
        <v>53</v>
      </c>
      <c r="B60" s="10">
        <v>4715031</v>
      </c>
      <c r="C60" s="12">
        <v>50</v>
      </c>
      <c r="D60" s="12">
        <v>0</v>
      </c>
      <c r="E60" s="12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59.25" customHeight="1" x14ac:dyDescent="0.25">
      <c r="A61" s="4" t="s">
        <v>52</v>
      </c>
      <c r="B61" s="10">
        <v>4715070</v>
      </c>
      <c r="C61" s="12">
        <v>20000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21.75" customHeight="1" x14ac:dyDescent="0.25">
      <c r="A62" s="2" t="s">
        <v>12</v>
      </c>
      <c r="B62" s="3">
        <v>4716000</v>
      </c>
      <c r="C62" s="11">
        <f>SUM(C63:C64)</f>
        <v>201211.6</v>
      </c>
      <c r="D62" s="11">
        <f>SUM(D63:D64)</f>
        <v>0</v>
      </c>
      <c r="E62" s="11">
        <f t="shared" si="0"/>
        <v>0</v>
      </c>
      <c r="F62" s="11">
        <f>SUM(F63:F64)</f>
        <v>0</v>
      </c>
      <c r="G62" s="11">
        <f t="shared" si="1"/>
        <v>0</v>
      </c>
      <c r="H62"/>
      <c r="I62"/>
    </row>
    <row r="63" spans="1:9" s="13" customFormat="1" ht="54.75" customHeight="1" x14ac:dyDescent="0.25">
      <c r="A63" s="4" t="s">
        <v>59</v>
      </c>
      <c r="B63" s="10">
        <v>4716081</v>
      </c>
      <c r="C63" s="12">
        <v>124877.6</v>
      </c>
      <c r="D63" s="12">
        <v>0</v>
      </c>
      <c r="E63" s="12"/>
      <c r="F63" s="12"/>
      <c r="G63" s="12"/>
    </row>
    <row r="64" spans="1:9" ht="52.5" customHeight="1" x14ac:dyDescent="0.25">
      <c r="A64" s="4" t="s">
        <v>51</v>
      </c>
      <c r="B64" s="10">
        <v>4716091</v>
      </c>
      <c r="C64" s="12">
        <v>76334</v>
      </c>
      <c r="D64" s="12">
        <v>0</v>
      </c>
      <c r="E64" s="12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24" customHeight="1" x14ac:dyDescent="0.25">
      <c r="A65" s="2" t="s">
        <v>60</v>
      </c>
      <c r="B65" s="3">
        <v>4717000</v>
      </c>
      <c r="C65" s="11">
        <f>C66</f>
        <v>20000</v>
      </c>
      <c r="D65" s="11">
        <f>D66</f>
        <v>0</v>
      </c>
      <c r="E65" s="11"/>
      <c r="F65" s="11">
        <f>F66</f>
        <v>0</v>
      </c>
      <c r="G65" s="11"/>
      <c r="H65"/>
      <c r="I65"/>
    </row>
    <row r="66" spans="1:9" ht="34.5" customHeight="1" x14ac:dyDescent="0.25">
      <c r="A66" s="4" t="s">
        <v>61</v>
      </c>
      <c r="B66" s="10">
        <v>4717670</v>
      </c>
      <c r="C66" s="12">
        <v>20000</v>
      </c>
      <c r="D66" s="12">
        <v>0</v>
      </c>
      <c r="E66" s="12"/>
      <c r="F66" s="12"/>
      <c r="G66" s="12"/>
      <c r="H66"/>
      <c r="I66"/>
    </row>
    <row r="67" spans="1:9" ht="21.75" customHeight="1" x14ac:dyDescent="0.25">
      <c r="A67" s="2" t="s">
        <v>15</v>
      </c>
      <c r="B67" s="3"/>
      <c r="C67" s="11">
        <f>C46+C53+C57+C59+C62+C65</f>
        <v>639477.20000000007</v>
      </c>
      <c r="D67" s="11">
        <f>D46+D53+D57+D59+D62+D65</f>
        <v>6411.1</v>
      </c>
      <c r="E67" s="15">
        <f t="shared" si="0"/>
        <v>1.0025533357561458</v>
      </c>
      <c r="F67" s="11">
        <f>F46+F53+F57+F59+F62</f>
        <v>17758</v>
      </c>
      <c r="G67" s="11">
        <f t="shared" si="1"/>
        <v>-11346.9</v>
      </c>
      <c r="H67"/>
      <c r="I67"/>
    </row>
    <row r="68" spans="1:9" ht="21.75" customHeight="1" x14ac:dyDescent="0.25">
      <c r="A68" s="2" t="s">
        <v>16</v>
      </c>
      <c r="B68" s="3"/>
      <c r="C68" s="11">
        <f>C44+C67</f>
        <v>4791234</v>
      </c>
      <c r="D68" s="11">
        <f>D44+D67</f>
        <v>563474.5</v>
      </c>
      <c r="E68" s="11">
        <f t="shared" si="0"/>
        <v>11.760529750790715</v>
      </c>
      <c r="F68" s="11">
        <f>F44+F67</f>
        <v>454872.5</v>
      </c>
      <c r="G68" s="11">
        <f t="shared" si="1"/>
        <v>108602</v>
      </c>
      <c r="H68"/>
      <c r="I68"/>
    </row>
    <row r="69" spans="1:9" x14ac:dyDescent="0.25">
      <c r="H69"/>
      <c r="I69"/>
    </row>
    <row r="70" spans="1:9" x14ac:dyDescent="0.25"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січень-лютий 2026</vt:lpstr>
      <vt:lpstr>'січень-лютий 2026'!Заголовки_для_печати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2026-05-18T12:11:50Z</dcterms:modified>
</cp:coreProperties>
</file>