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685" windowWidth="15120" windowHeight="5430" tabRatio="845"/>
  </bookViews>
  <sheets>
    <sheet name="січень 2026" sheetId="1" r:id="rId1"/>
  </sheets>
  <definedNames>
    <definedName name="_xlnm.Print_Titles" localSheetId="0">'січень 2026'!$5:$6</definedName>
  </definedNames>
  <calcPr calcId="145621" refMode="R1C1"/>
</workbook>
</file>

<file path=xl/calcChain.xml><?xml version="1.0" encoding="utf-8"?>
<calcChain xmlns="http://schemas.openxmlformats.org/spreadsheetml/2006/main">
  <c r="G57" i="1" l="1"/>
  <c r="G52" i="1"/>
  <c r="G49" i="1"/>
  <c r="G24" i="1"/>
  <c r="G23" i="1"/>
  <c r="D60" i="1"/>
  <c r="C60" i="1"/>
  <c r="D55" i="1"/>
  <c r="C55" i="1"/>
  <c r="E57" i="1"/>
  <c r="D50" i="1"/>
  <c r="C50" i="1"/>
  <c r="E52" i="1"/>
  <c r="D44" i="1"/>
  <c r="C44" i="1"/>
  <c r="E49" i="1"/>
  <c r="D10" i="1" l="1"/>
  <c r="C10" i="1"/>
  <c r="E24" i="1"/>
  <c r="E23" i="1"/>
  <c r="F50" i="1" l="1"/>
  <c r="G50" i="1" s="1"/>
  <c r="E50" i="1" l="1"/>
  <c r="G9" i="1" l="1"/>
  <c r="G11" i="1"/>
  <c r="G12" i="1"/>
  <c r="G13" i="1"/>
  <c r="G14" i="1"/>
  <c r="G15" i="1"/>
  <c r="G16" i="1"/>
  <c r="G17" i="1"/>
  <c r="G18" i="1"/>
  <c r="G19" i="1"/>
  <c r="G20" i="1"/>
  <c r="G21" i="1"/>
  <c r="G22" i="1"/>
  <c r="G26" i="1"/>
  <c r="G27" i="1"/>
  <c r="G28" i="1"/>
  <c r="G29" i="1"/>
  <c r="G30" i="1"/>
  <c r="G31" i="1"/>
  <c r="G32" i="1"/>
  <c r="G34" i="1"/>
  <c r="G35" i="1"/>
  <c r="G36" i="1"/>
  <c r="G38" i="1"/>
  <c r="G39" i="1"/>
  <c r="G41" i="1"/>
  <c r="G45" i="1"/>
  <c r="G46" i="1"/>
  <c r="G47" i="1"/>
  <c r="G48" i="1"/>
  <c r="G51" i="1"/>
  <c r="G54" i="1"/>
  <c r="G56" i="1"/>
  <c r="G59" i="1"/>
  <c r="F58" i="1"/>
  <c r="F55" i="1"/>
  <c r="F53" i="1"/>
  <c r="F44" i="1"/>
  <c r="F60" i="1" s="1"/>
  <c r="F40" i="1"/>
  <c r="F37" i="1"/>
  <c r="F33" i="1"/>
  <c r="F25" i="1"/>
  <c r="F10" i="1"/>
  <c r="F8" i="1"/>
  <c r="C8" i="1"/>
  <c r="D8" i="1"/>
  <c r="G8" i="1" s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C25" i="1"/>
  <c r="D25" i="1"/>
  <c r="E26" i="1"/>
  <c r="E27" i="1"/>
  <c r="E28" i="1"/>
  <c r="E29" i="1"/>
  <c r="E30" i="1"/>
  <c r="E31" i="1"/>
  <c r="E32" i="1"/>
  <c r="C33" i="1"/>
  <c r="D33" i="1"/>
  <c r="E34" i="1"/>
  <c r="E35" i="1"/>
  <c r="E36" i="1"/>
  <c r="C37" i="1"/>
  <c r="D37" i="1"/>
  <c r="E38" i="1"/>
  <c r="E39" i="1"/>
  <c r="C40" i="1"/>
  <c r="D40" i="1"/>
  <c r="E41" i="1"/>
  <c r="E45" i="1"/>
  <c r="E46" i="1"/>
  <c r="E47" i="1"/>
  <c r="E48" i="1"/>
  <c r="E51" i="1"/>
  <c r="C53" i="1"/>
  <c r="D53" i="1"/>
  <c r="E54" i="1"/>
  <c r="E56" i="1"/>
  <c r="C58" i="1"/>
  <c r="D58" i="1"/>
  <c r="E59" i="1"/>
  <c r="E53" i="1" l="1"/>
  <c r="E58" i="1"/>
  <c r="E37" i="1"/>
  <c r="E33" i="1"/>
  <c r="E44" i="1"/>
  <c r="G33" i="1"/>
  <c r="G53" i="1"/>
  <c r="E55" i="1"/>
  <c r="E40" i="1"/>
  <c r="G37" i="1"/>
  <c r="G58" i="1"/>
  <c r="G40" i="1"/>
  <c r="G25" i="1"/>
  <c r="C42" i="1"/>
  <c r="E25" i="1"/>
  <c r="E10" i="1"/>
  <c r="D42" i="1"/>
  <c r="G10" i="1"/>
  <c r="E8" i="1"/>
  <c r="G44" i="1"/>
  <c r="F42" i="1"/>
  <c r="G55" i="1"/>
  <c r="G60" i="1" l="1"/>
  <c r="C61" i="1"/>
  <c r="F61" i="1"/>
  <c r="E42" i="1"/>
  <c r="G42" i="1"/>
  <c r="E60" i="1"/>
  <c r="D61" i="1"/>
  <c r="E61" i="1" l="1"/>
  <c r="G61" i="1"/>
</calcChain>
</file>

<file path=xl/sharedStrings.xml><?xml version="1.0" encoding="utf-8"?>
<sst xmlns="http://schemas.openxmlformats.org/spreadsheetml/2006/main" count="68" uniqueCount="56">
  <si>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</si>
  <si>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</si>
  <si>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</si>
  <si>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</si>
  <si>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</si>
  <si>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</si>
  <si>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</si>
  <si>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</si>
  <si>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</si>
  <si>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</si>
  <si>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</si>
  <si>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</si>
  <si>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</si>
  <si>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</si>
  <si>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</si>
  <si>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</si>
  <si>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</si>
  <si>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</si>
  <si>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</si>
  <si>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</si>
  <si>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</si>
  <si>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</si>
  <si>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</si>
  <si>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</si>
  <si>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</si>
  <si>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</si>
  <si>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Надання позашкiльної освіти закладами позашкільної освiти, заходи iз позашкiльної роботи з дiтьми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</si>
  <si>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</si>
  <si>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</si>
  <si>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реабілітаційних послуг особам з інвалідністю та дітям з інвалідністю</t>
  </si>
  <si>
    <t xml:space="preserve">% виконання 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</si>
  <si>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</si>
  <si>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</si>
  <si>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</si>
  <si>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5=4/3*100</t>
  </si>
  <si>
    <t>7=4-6</t>
  </si>
  <si>
    <t>Виконано станом на 01.02 2025 року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</si>
  <si>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</si>
  <si>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</si>
  <si>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</si>
  <si>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</si>
  <si>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</si>
  <si>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</si>
  <si>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</si>
  <si>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</si>
  <si>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</si>
  <si>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щодо використання бюджетних коштів за січень 2026 року</t>
  </si>
  <si>
    <t>Затверджені видатки на 2026 рік з урахуванням змін</t>
  </si>
  <si>
    <t>Виконано станом на 01.02 2026 року</t>
  </si>
  <si>
    <t>Відхилення виконання 2026 до 2025 року</t>
  </si>
  <si>
    <t xml:space="preserve"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 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</si>
  <si>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</si>
  <si>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Розвиток здібностей у дітей та молоді з фізичної культури та спорту комунальними дитячо-юнацькими спортивними школами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</si>
  <si>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</si>
  <si>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</si>
  <si>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Забезпечення молодіжними центрами соціального становлення та розвитку молоді та інші заходи у сфері молодіжної політики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</si>
</sst>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6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>
      <selection activeCell="L13" sqref="L13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7" t="s">
        <v>3</v>
      </c>
      <c r="B1" s="17"/>
      <c r="C1" s="17"/>
      <c r="D1" s="17"/>
      <c r="E1" s="17"/>
      <c r="F1" s="17"/>
      <c r="G1" s="17"/>
      <c r="H1"/>
      <c r="I1"/>
    </row>
    <row r="2" spans="1:9" ht="21" customHeight="1" x14ac:dyDescent="0.25">
      <c r="A2" s="17" t="s">
        <v>46</v>
      </c>
      <c r="B2" s="17"/>
      <c r="C2" s="17"/>
      <c r="D2" s="17"/>
      <c r="E2" s="17"/>
      <c r="F2" s="17"/>
      <c r="G2" s="17"/>
      <c r="H2"/>
      <c r="I2"/>
    </row>
    <row r="3" spans="1:9" ht="21" customHeight="1" x14ac:dyDescent="0.25">
      <c r="A3" s="17" t="s">
        <v>4</v>
      </c>
      <c r="B3" s="17"/>
      <c r="C3" s="17"/>
      <c r="D3" s="17"/>
      <c r="E3" s="17"/>
      <c r="F3" s="17"/>
      <c r="G3" s="17"/>
      <c r="H3"/>
      <c r="I3"/>
    </row>
    <row r="4" spans="1:9" x14ac:dyDescent="0.25">
      <c r="D4" s="14"/>
      <c r="F4" s="14"/>
      <c r="G4" s="14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47</v>
      </c>
      <c r="D5" s="3" t="s">
        <v>48</v>
      </c>
      <c r="E5" s="3" t="s">
        <v>30</v>
      </c>
      <c r="F5" s="3" t="s">
        <v>36</v>
      </c>
      <c r="G5" s="3" t="s">
        <v>49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34</v>
      </c>
      <c r="F6" s="9">
        <v>6</v>
      </c>
      <c r="G6" s="9" t="s">
        <v>35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182894.5</v>
      </c>
      <c r="D8" s="11">
        <f>SUM(D9:D9)</f>
        <v>10734.8</v>
      </c>
      <c r="E8" s="11">
        <f>D8/C8*100</f>
        <v>5.8693946510146553</v>
      </c>
      <c r="F8" s="11">
        <f>SUM(F9:F9)</f>
        <v>15443.1</v>
      </c>
      <c r="G8" s="11">
        <f>D8-F8</f>
        <v>-4708.3000000000011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182894.5</v>
      </c>
      <c r="D9" s="12">
        <v>10734.8</v>
      </c>
      <c r="E9" s="12">
        <f t="shared" ref="E9:E61" si="0">D9/C9*100</f>
        <v>5.8693946510146553</v>
      </c>
      <c r="F9" s="12">
        <v>15443.1</v>
      </c>
      <c r="G9" s="12">
        <f t="shared" ref="G9:G61" si="1">D9-F9</f>
        <v>-4708.3000000000011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SUM(C11:C24)</f>
        <v>3510310.9</v>
      </c>
      <c r="D10" s="11">
        <f>SUM(D11:D24)</f>
        <v>72671.100000000006</v>
      </c>
      <c r="E10" s="11">
        <f t="shared" si="0"/>
        <v>2.070218338780192</v>
      </c>
      <c r="F10" s="11">
        <f>SUM(F11:F22)</f>
        <v>151816.5</v>
      </c>
      <c r="G10" s="11">
        <f t="shared" si="1"/>
        <v>-79145.399999999994</v>
      </c>
      <c r="H10"/>
      <c r="I10"/>
    </row>
    <row r="11" spans="1:9" ht="21.75" customHeight="1" x14ac:dyDescent="0.25">
      <c r="A11" s="4" t="s">
        <v>17</v>
      </c>
      <c r="B11" s="10">
        <v>4711010</v>
      </c>
      <c r="C11" s="12">
        <v>1122568.5</v>
      </c>
      <c r="D11" s="12">
        <v>9141.7999999999993</v>
      </c>
      <c r="E11" s="12">
        <f t="shared" si="0"/>
        <v>0.81436455770850491</v>
      </c>
      <c r="F11" s="12">
        <v>59314.3</v>
      </c>
      <c r="G11" s="12">
        <f t="shared" si="1"/>
        <v>-50172.5</v>
      </c>
      <c r="H11"/>
      <c r="I11"/>
    </row>
    <row r="12" spans="1:9" ht="45.75" customHeight="1" x14ac:dyDescent="0.25">
      <c r="A12" s="4" t="s">
        <v>31</v>
      </c>
      <c r="B12" s="10">
        <v>4711021</v>
      </c>
      <c r="C12" s="12">
        <v>1187752.7</v>
      </c>
      <c r="D12" s="12">
        <v>5560.2</v>
      </c>
      <c r="E12" s="12">
        <f t="shared" si="0"/>
        <v>0.46812775083567482</v>
      </c>
      <c r="F12" s="12">
        <v>17339.3</v>
      </c>
      <c r="G12" s="12">
        <f t="shared" si="1"/>
        <v>-11779.099999999999</v>
      </c>
      <c r="H12"/>
      <c r="I12"/>
    </row>
    <row r="13" spans="1:9" ht="82.5" customHeight="1" x14ac:dyDescent="0.25">
      <c r="A13" s="4" t="s">
        <v>37</v>
      </c>
      <c r="B13" s="10">
        <v>4711022</v>
      </c>
      <c r="C13" s="12">
        <v>88571.5</v>
      </c>
      <c r="D13" s="12">
        <v>719.4</v>
      </c>
      <c r="E13" s="12">
        <f t="shared" si="0"/>
        <v>0.81222515143132934</v>
      </c>
      <c r="F13" s="12">
        <v>1888.9</v>
      </c>
      <c r="G13" s="12">
        <f t="shared" si="1"/>
        <v>-1169.5</v>
      </c>
      <c r="H13"/>
      <c r="I13"/>
    </row>
    <row r="14" spans="1:9" ht="44.25" customHeight="1" x14ac:dyDescent="0.25">
      <c r="A14" s="4" t="s">
        <v>32</v>
      </c>
      <c r="B14" s="10">
        <v>4711026</v>
      </c>
      <c r="C14" s="12">
        <v>3201.2</v>
      </c>
      <c r="D14" s="12">
        <v>170.2</v>
      </c>
      <c r="E14" s="12">
        <f t="shared" si="0"/>
        <v>5.3167562164188427</v>
      </c>
      <c r="F14" s="12">
        <v>98.9</v>
      </c>
      <c r="G14" s="12">
        <f t="shared" si="1"/>
        <v>71.299999999999983</v>
      </c>
      <c r="H14"/>
      <c r="I14"/>
    </row>
    <row r="15" spans="1:9" ht="42.75" customHeight="1" x14ac:dyDescent="0.25">
      <c r="A15" s="4" t="s">
        <v>33</v>
      </c>
      <c r="B15" s="10">
        <v>4711031</v>
      </c>
      <c r="C15" s="12">
        <v>571978.80000000005</v>
      </c>
      <c r="D15" s="12">
        <v>33868</v>
      </c>
      <c r="E15" s="12">
        <f t="shared" si="0"/>
        <v>5.9211984779855475</v>
      </c>
      <c r="F15" s="12">
        <v>51859.7</v>
      </c>
      <c r="G15" s="12">
        <f t="shared" si="1"/>
        <v>-17991.699999999997</v>
      </c>
      <c r="H15"/>
      <c r="I15"/>
    </row>
    <row r="16" spans="1:9" ht="80.25" customHeight="1" x14ac:dyDescent="0.25">
      <c r="A16" s="4" t="s">
        <v>38</v>
      </c>
      <c r="B16" s="10">
        <v>4711032</v>
      </c>
      <c r="C16" s="12">
        <v>29254.6</v>
      </c>
      <c r="D16" s="12">
        <v>1913.8</v>
      </c>
      <c r="E16" s="12">
        <f t="shared" si="0"/>
        <v>6.5418771748716438</v>
      </c>
      <c r="F16" s="12">
        <v>2726.2</v>
      </c>
      <c r="G16" s="12">
        <f t="shared" si="1"/>
        <v>-812.39999999999986</v>
      </c>
      <c r="H16"/>
      <c r="I16"/>
    </row>
    <row r="17" spans="1:9" ht="45" customHeight="1" x14ac:dyDescent="0.25">
      <c r="A17" s="4" t="s">
        <v>26</v>
      </c>
      <c r="B17" s="10">
        <v>4711070</v>
      </c>
      <c r="C17" s="12">
        <v>187716.6</v>
      </c>
      <c r="D17" s="12">
        <v>6309</v>
      </c>
      <c r="E17" s="12">
        <f t="shared" si="0"/>
        <v>3.3609174681408041</v>
      </c>
      <c r="F17" s="12">
        <v>8658.6</v>
      </c>
      <c r="G17" s="12">
        <f t="shared" si="1"/>
        <v>-2349.6000000000004</v>
      </c>
      <c r="H17"/>
      <c r="I17"/>
    </row>
    <row r="18" spans="1:9" ht="32.25" customHeight="1" x14ac:dyDescent="0.25">
      <c r="A18" s="4" t="s">
        <v>39</v>
      </c>
      <c r="B18" s="10">
        <v>4711080</v>
      </c>
      <c r="C18" s="12">
        <v>138763.29999999999</v>
      </c>
      <c r="D18" s="12">
        <v>10792.2</v>
      </c>
      <c r="E18" s="12">
        <f t="shared" si="0"/>
        <v>7.7774166512327119</v>
      </c>
      <c r="F18" s="12">
        <v>6570.9</v>
      </c>
      <c r="G18" s="12">
        <f t="shared" si="1"/>
        <v>4221.3000000000011</v>
      </c>
      <c r="H18"/>
      <c r="I18"/>
    </row>
    <row r="19" spans="1:9" ht="30" customHeight="1" x14ac:dyDescent="0.25">
      <c r="A19" s="4" t="s">
        <v>18</v>
      </c>
      <c r="B19" s="10">
        <v>4711141</v>
      </c>
      <c r="C19" s="12">
        <v>57659.3</v>
      </c>
      <c r="D19" s="12">
        <v>3434.3</v>
      </c>
      <c r="E19" s="12">
        <f t="shared" si="0"/>
        <v>5.9561944040250223</v>
      </c>
      <c r="F19" s="12">
        <v>2903.3</v>
      </c>
      <c r="G19" s="12">
        <f t="shared" si="1"/>
        <v>531</v>
      </c>
      <c r="H19"/>
      <c r="I19"/>
    </row>
    <row r="20" spans="1:9" ht="21.75" customHeight="1" x14ac:dyDescent="0.25">
      <c r="A20" s="4" t="s">
        <v>19</v>
      </c>
      <c r="B20" s="10">
        <v>4711142</v>
      </c>
      <c r="C20" s="12">
        <v>72.400000000000006</v>
      </c>
      <c r="D20" s="12">
        <v>0</v>
      </c>
      <c r="E20" s="12">
        <f t="shared" si="0"/>
        <v>0</v>
      </c>
      <c r="F20" s="12">
        <v>0</v>
      </c>
      <c r="G20" s="12">
        <f t="shared" si="1"/>
        <v>0</v>
      </c>
      <c r="H20"/>
      <c r="I20"/>
    </row>
    <row r="21" spans="1:9" ht="31.5" customHeight="1" x14ac:dyDescent="0.25">
      <c r="A21" s="4" t="s">
        <v>27</v>
      </c>
      <c r="B21" s="10">
        <v>4711151</v>
      </c>
      <c r="C21" s="12">
        <v>8609.6</v>
      </c>
      <c r="D21" s="12">
        <v>434</v>
      </c>
      <c r="E21" s="12">
        <f t="shared" si="0"/>
        <v>5.0408845939416462</v>
      </c>
      <c r="F21" s="12">
        <v>232.2</v>
      </c>
      <c r="G21" s="12">
        <f t="shared" si="1"/>
        <v>201.8</v>
      </c>
      <c r="H21"/>
      <c r="I21"/>
    </row>
    <row r="22" spans="1:9" ht="36" customHeight="1" x14ac:dyDescent="0.25">
      <c r="A22" s="4" t="s">
        <v>28</v>
      </c>
      <c r="B22" s="10">
        <v>4711152</v>
      </c>
      <c r="C22" s="12">
        <v>2693.9</v>
      </c>
      <c r="D22" s="12">
        <v>328.2</v>
      </c>
      <c r="E22" s="12">
        <f t="shared" si="0"/>
        <v>12.183080292512713</v>
      </c>
      <c r="F22" s="12">
        <v>224.2</v>
      </c>
      <c r="G22" s="12">
        <f t="shared" si="1"/>
        <v>104</v>
      </c>
      <c r="H22"/>
      <c r="I22"/>
    </row>
    <row r="23" spans="1:9" ht="48.75" customHeight="1" x14ac:dyDescent="0.25">
      <c r="A23" s="4" t="s">
        <v>40</v>
      </c>
      <c r="B23" s="10">
        <v>4711600</v>
      </c>
      <c r="C23" s="12">
        <v>68049.600000000006</v>
      </c>
      <c r="D23" s="12">
        <v>0</v>
      </c>
      <c r="E23" s="12">
        <f t="shared" si="0"/>
        <v>0</v>
      </c>
      <c r="F23" s="12">
        <v>0</v>
      </c>
      <c r="G23" s="12">
        <f t="shared" si="1"/>
        <v>0</v>
      </c>
      <c r="H23"/>
      <c r="I23"/>
    </row>
    <row r="24" spans="1:9" ht="46.5" customHeight="1" x14ac:dyDescent="0.25">
      <c r="A24" s="4" t="s">
        <v>45</v>
      </c>
      <c r="B24" s="10">
        <v>4711702</v>
      </c>
      <c r="C24" s="12">
        <v>43418.9</v>
      </c>
      <c r="D24" s="12">
        <v>0</v>
      </c>
      <c r="E24" s="12">
        <f t="shared" si="0"/>
        <v>0</v>
      </c>
      <c r="F24" s="12">
        <v>0</v>
      </c>
      <c r="G24" s="12">
        <f t="shared" si="1"/>
        <v>0</v>
      </c>
      <c r="H24"/>
      <c r="I24"/>
    </row>
    <row r="25" spans="1:9" ht="21.75" customHeight="1" x14ac:dyDescent="0.25">
      <c r="A25" s="2" t="s">
        <v>9</v>
      </c>
      <c r="B25" s="3">
        <v>4713000</v>
      </c>
      <c r="C25" s="11">
        <f>SUM(C26:C32)</f>
        <v>86969</v>
      </c>
      <c r="D25" s="11">
        <f>SUM(D26:D32)</f>
        <v>5464.9</v>
      </c>
      <c r="E25" s="11">
        <f t="shared" si="0"/>
        <v>6.2837332842737057</v>
      </c>
      <c r="F25" s="11">
        <f>SUM(F26:F32)</f>
        <v>3914.7999999999997</v>
      </c>
      <c r="G25" s="11">
        <f t="shared" si="1"/>
        <v>1550.1</v>
      </c>
      <c r="H25"/>
      <c r="I25"/>
    </row>
    <row r="26" spans="1:9" s="13" customFormat="1" ht="34.5" customHeight="1" x14ac:dyDescent="0.25">
      <c r="A26" s="4" t="s">
        <v>29</v>
      </c>
      <c r="B26" s="10">
        <v>4713105</v>
      </c>
      <c r="C26" s="12">
        <v>36383.300000000003</v>
      </c>
      <c r="D26" s="12">
        <v>2299.1999999999998</v>
      </c>
      <c r="E26" s="12">
        <f t="shared" si="0"/>
        <v>6.3193827937542757</v>
      </c>
      <c r="F26" s="12">
        <v>1502.3</v>
      </c>
      <c r="G26" s="12">
        <f t="shared" si="1"/>
        <v>796.89999999999986</v>
      </c>
    </row>
    <row r="27" spans="1:9" ht="50.25" customHeight="1" x14ac:dyDescent="0.25">
      <c r="A27" s="4" t="s">
        <v>41</v>
      </c>
      <c r="B27" s="10">
        <v>4713114</v>
      </c>
      <c r="C27" s="12">
        <v>91.5</v>
      </c>
      <c r="D27" s="12">
        <v>0</v>
      </c>
      <c r="E27" s="12">
        <f t="shared" si="0"/>
        <v>0</v>
      </c>
      <c r="F27" s="12">
        <v>0</v>
      </c>
      <c r="G27" s="12">
        <f t="shared" si="1"/>
        <v>0</v>
      </c>
      <c r="H27"/>
      <c r="I27"/>
    </row>
    <row r="28" spans="1:9" ht="71.25" customHeight="1" x14ac:dyDescent="0.25">
      <c r="A28" s="4" t="s">
        <v>42</v>
      </c>
      <c r="B28" s="10">
        <v>4713121</v>
      </c>
      <c r="C28" s="12">
        <v>22027.5</v>
      </c>
      <c r="D28" s="12">
        <v>1567.8</v>
      </c>
      <c r="E28" s="12">
        <f t="shared" si="0"/>
        <v>7.1174668028600605</v>
      </c>
      <c r="F28" s="12">
        <v>1039.8</v>
      </c>
      <c r="G28" s="12">
        <f t="shared" si="1"/>
        <v>528</v>
      </c>
      <c r="H28"/>
      <c r="I28"/>
    </row>
    <row r="29" spans="1:9" ht="58.5" customHeight="1" x14ac:dyDescent="0.25">
      <c r="A29" s="4" t="s">
        <v>43</v>
      </c>
      <c r="B29" s="10">
        <v>4713124</v>
      </c>
      <c r="C29" s="12">
        <v>6140.2</v>
      </c>
      <c r="D29" s="12">
        <v>394.5</v>
      </c>
      <c r="E29" s="12">
        <f t="shared" si="0"/>
        <v>6.4248721540014984</v>
      </c>
      <c r="F29" s="12">
        <v>245.7</v>
      </c>
      <c r="G29" s="12">
        <f t="shared" si="1"/>
        <v>148.80000000000001</v>
      </c>
      <c r="H29"/>
      <c r="I29"/>
    </row>
    <row r="30" spans="1:9" ht="41.25" customHeight="1" x14ac:dyDescent="0.25">
      <c r="A30" s="4" t="s">
        <v>44</v>
      </c>
      <c r="B30" s="10">
        <v>4713132</v>
      </c>
      <c r="C30" s="12">
        <v>22040.3</v>
      </c>
      <c r="D30" s="12">
        <v>1203.4000000000001</v>
      </c>
      <c r="E30" s="12">
        <f t="shared" si="0"/>
        <v>5.4599982758855372</v>
      </c>
      <c r="F30" s="12">
        <v>1127</v>
      </c>
      <c r="G30" s="12">
        <f t="shared" si="1"/>
        <v>76.400000000000091</v>
      </c>
      <c r="H30"/>
      <c r="I30"/>
    </row>
    <row r="31" spans="1:9" ht="45.75" customHeight="1" x14ac:dyDescent="0.25">
      <c r="A31" s="4" t="s">
        <v>55</v>
      </c>
      <c r="B31" s="10">
        <v>4713133</v>
      </c>
      <c r="C31" s="12">
        <v>150</v>
      </c>
      <c r="D31" s="12">
        <v>0</v>
      </c>
      <c r="E31" s="12">
        <f t="shared" si="0"/>
        <v>0</v>
      </c>
      <c r="F31" s="12">
        <v>0</v>
      </c>
      <c r="G31" s="12">
        <f t="shared" si="1"/>
        <v>0</v>
      </c>
      <c r="H31"/>
      <c r="I31"/>
    </row>
    <row r="32" spans="1:9" ht="32.25" customHeight="1" x14ac:dyDescent="0.25">
      <c r="A32" s="4" t="s">
        <v>20</v>
      </c>
      <c r="B32" s="10">
        <v>4713242</v>
      </c>
      <c r="C32" s="12">
        <v>136.19999999999999</v>
      </c>
      <c r="D32" s="12">
        <v>0</v>
      </c>
      <c r="E32" s="12">
        <f t="shared" si="0"/>
        <v>0</v>
      </c>
      <c r="F32" s="12">
        <v>0</v>
      </c>
      <c r="G32" s="12">
        <f t="shared" si="1"/>
        <v>0</v>
      </c>
      <c r="H32"/>
      <c r="I32"/>
    </row>
    <row r="33" spans="1:9" ht="22.5" customHeight="1" x14ac:dyDescent="0.25">
      <c r="A33" s="2" t="s">
        <v>10</v>
      </c>
      <c r="B33" s="3">
        <v>4714000</v>
      </c>
      <c r="C33" s="11">
        <f>SUM(C34:C36)</f>
        <v>44277.8</v>
      </c>
      <c r="D33" s="11">
        <f>SUM(D34:D36)</f>
        <v>2987.5999999999995</v>
      </c>
      <c r="E33" s="11">
        <f t="shared" si="0"/>
        <v>6.7473993739526339</v>
      </c>
      <c r="F33" s="11">
        <f>SUM(F34:F36)</f>
        <v>2006.4</v>
      </c>
      <c r="G33" s="11">
        <f t="shared" si="1"/>
        <v>981.19999999999936</v>
      </c>
      <c r="H33"/>
      <c r="I33"/>
    </row>
    <row r="34" spans="1:9" ht="21.75" customHeight="1" x14ac:dyDescent="0.25">
      <c r="A34" s="4" t="s">
        <v>21</v>
      </c>
      <c r="B34" s="10">
        <v>4714030</v>
      </c>
      <c r="C34" s="12">
        <v>28781</v>
      </c>
      <c r="D34" s="12">
        <v>2012.1</v>
      </c>
      <c r="E34" s="12">
        <f t="shared" si="0"/>
        <v>6.9910704978979181</v>
      </c>
      <c r="F34" s="12">
        <v>1250.8</v>
      </c>
      <c r="G34" s="12">
        <f t="shared" si="1"/>
        <v>761.3</v>
      </c>
      <c r="H34"/>
      <c r="I34"/>
    </row>
    <row r="35" spans="1:9" ht="32.25" customHeight="1" x14ac:dyDescent="0.25">
      <c r="A35" s="4" t="s">
        <v>22</v>
      </c>
      <c r="B35" s="10">
        <v>4714060</v>
      </c>
      <c r="C35" s="12">
        <v>10736.3</v>
      </c>
      <c r="D35" s="12">
        <v>630.79999999999995</v>
      </c>
      <c r="E35" s="12">
        <f t="shared" si="0"/>
        <v>5.8753946890455744</v>
      </c>
      <c r="F35" s="12">
        <v>483.7</v>
      </c>
      <c r="G35" s="12">
        <f t="shared" si="1"/>
        <v>147.09999999999997</v>
      </c>
      <c r="H35"/>
      <c r="I35"/>
    </row>
    <row r="36" spans="1:9" ht="32.25" customHeight="1" x14ac:dyDescent="0.25">
      <c r="A36" s="4" t="s">
        <v>23</v>
      </c>
      <c r="B36" s="10">
        <v>4714081</v>
      </c>
      <c r="C36" s="12">
        <v>4760.5</v>
      </c>
      <c r="D36" s="12">
        <v>344.7</v>
      </c>
      <c r="E36" s="12">
        <f t="shared" si="0"/>
        <v>7.2408360466337571</v>
      </c>
      <c r="F36" s="12">
        <v>271.89999999999998</v>
      </c>
      <c r="G36" s="12">
        <f t="shared" si="1"/>
        <v>72.800000000000011</v>
      </c>
      <c r="H36"/>
      <c r="I36"/>
    </row>
    <row r="37" spans="1:9" ht="21.75" customHeight="1" x14ac:dyDescent="0.25">
      <c r="A37" s="2" t="s">
        <v>11</v>
      </c>
      <c r="B37" s="3">
        <v>4715000</v>
      </c>
      <c r="C37" s="11">
        <f>C38+C39</f>
        <v>59180.2</v>
      </c>
      <c r="D37" s="11">
        <f t="shared" ref="D37:F37" si="2">D38+D39</f>
        <v>3473.3</v>
      </c>
      <c r="E37" s="11">
        <f t="shared" si="0"/>
        <v>5.8690237613255789</v>
      </c>
      <c r="F37" s="11">
        <f t="shared" si="2"/>
        <v>3272.5</v>
      </c>
      <c r="G37" s="11">
        <f t="shared" si="1"/>
        <v>200.80000000000018</v>
      </c>
      <c r="H37"/>
      <c r="I37"/>
    </row>
    <row r="38" spans="1:9" ht="47.25" customHeight="1" x14ac:dyDescent="0.25">
      <c r="A38" s="4" t="s">
        <v>52</v>
      </c>
      <c r="B38" s="10">
        <v>4715031</v>
      </c>
      <c r="C38" s="12">
        <v>59030.2</v>
      </c>
      <c r="D38" s="12">
        <v>3473.3</v>
      </c>
      <c r="E38" s="12">
        <f t="shared" si="0"/>
        <v>5.8839373744286831</v>
      </c>
      <c r="F38" s="12">
        <v>3184.4</v>
      </c>
      <c r="G38" s="12">
        <f t="shared" si="1"/>
        <v>288.90000000000009</v>
      </c>
      <c r="H38"/>
      <c r="I38"/>
    </row>
    <row r="39" spans="1:9" ht="55.5" customHeight="1" x14ac:dyDescent="0.25">
      <c r="A39" s="4" t="s">
        <v>24</v>
      </c>
      <c r="B39" s="10">
        <v>4715061</v>
      </c>
      <c r="C39" s="12">
        <v>150</v>
      </c>
      <c r="D39" s="12">
        <v>0</v>
      </c>
      <c r="E39" s="12">
        <f t="shared" si="0"/>
        <v>0</v>
      </c>
      <c r="F39" s="12">
        <v>88.1</v>
      </c>
      <c r="G39" s="12">
        <f t="shared" si="1"/>
        <v>-88.1</v>
      </c>
      <c r="H39"/>
      <c r="I39"/>
    </row>
    <row r="40" spans="1:9" ht="21.75" customHeight="1" x14ac:dyDescent="0.25">
      <c r="A40" s="2" t="s">
        <v>12</v>
      </c>
      <c r="B40" s="3">
        <v>4716000</v>
      </c>
      <c r="C40" s="11">
        <f>SUM(C41:C41)</f>
        <v>2816.7</v>
      </c>
      <c r="D40" s="11">
        <f>SUM(D41:D41)</f>
        <v>0</v>
      </c>
      <c r="E40" s="11">
        <f t="shared" si="0"/>
        <v>0</v>
      </c>
      <c r="F40" s="11">
        <f>SUM(F41:F41)</f>
        <v>234.4</v>
      </c>
      <c r="G40" s="11">
        <f t="shared" si="1"/>
        <v>-234.4</v>
      </c>
      <c r="H40"/>
      <c r="I40"/>
    </row>
    <row r="41" spans="1:9" ht="33.75" customHeight="1" x14ac:dyDescent="0.25">
      <c r="A41" s="4" t="s">
        <v>25</v>
      </c>
      <c r="B41" s="10">
        <v>4716011</v>
      </c>
      <c r="C41" s="12">
        <v>2816.7</v>
      </c>
      <c r="D41" s="12">
        <v>0</v>
      </c>
      <c r="E41" s="12">
        <f t="shared" si="0"/>
        <v>0</v>
      </c>
      <c r="F41" s="12">
        <v>234.4</v>
      </c>
      <c r="G41" s="12">
        <f t="shared" si="1"/>
        <v>-234.4</v>
      </c>
      <c r="H41"/>
      <c r="I41"/>
    </row>
    <row r="42" spans="1:9" ht="21.75" customHeight="1" x14ac:dyDescent="0.25">
      <c r="A42" s="2" t="s">
        <v>13</v>
      </c>
      <c r="B42" s="3"/>
      <c r="C42" s="11">
        <f>C8+C10+C25+C33+C37+C40</f>
        <v>3886449.1</v>
      </c>
      <c r="D42" s="11">
        <f>D8+D10+D25+D33+D37+D40</f>
        <v>95331.700000000012</v>
      </c>
      <c r="E42" s="11">
        <f t="shared" si="0"/>
        <v>2.4529254737956045</v>
      </c>
      <c r="F42" s="11">
        <f>F8+F10+F25+F33+F37+F40</f>
        <v>176687.69999999998</v>
      </c>
      <c r="G42" s="11">
        <f t="shared" si="1"/>
        <v>-81355.999999999971</v>
      </c>
      <c r="H42"/>
      <c r="I42"/>
    </row>
    <row r="43" spans="1:9" ht="21.75" customHeight="1" x14ac:dyDescent="0.25">
      <c r="A43" s="3" t="s">
        <v>14</v>
      </c>
      <c r="B43" s="10"/>
      <c r="C43" s="12"/>
      <c r="D43" s="12"/>
      <c r="E43" s="11"/>
      <c r="F43" s="12"/>
      <c r="G43" s="11"/>
      <c r="H43"/>
      <c r="I43"/>
    </row>
    <row r="44" spans="1:9" ht="21.75" customHeight="1" x14ac:dyDescent="0.25">
      <c r="A44" s="2" t="s">
        <v>8</v>
      </c>
      <c r="B44" s="3">
        <v>4711000</v>
      </c>
      <c r="C44" s="11">
        <f>SUM(C45:C49)</f>
        <v>324636.30000000005</v>
      </c>
      <c r="D44" s="11">
        <f>SUM(D45:D49)</f>
        <v>33.800000000000004</v>
      </c>
      <c r="E44" s="15">
        <f t="shared" si="0"/>
        <v>1.0411651438856345E-2</v>
      </c>
      <c r="F44" s="11">
        <f>SUM(F45:F48)</f>
        <v>4885.7</v>
      </c>
      <c r="G44" s="11">
        <f t="shared" si="1"/>
        <v>-4851.8999999999996</v>
      </c>
      <c r="H44"/>
      <c r="I44"/>
    </row>
    <row r="45" spans="1:9" ht="21.75" customHeight="1" x14ac:dyDescent="0.25">
      <c r="A45" s="4" t="s">
        <v>17</v>
      </c>
      <c r="B45" s="10">
        <v>4711010</v>
      </c>
      <c r="C45" s="12">
        <v>177953.1</v>
      </c>
      <c r="D45" s="12">
        <v>9.3000000000000007</v>
      </c>
      <c r="E45" s="12">
        <f t="shared" si="0"/>
        <v>5.2260960893628717E-3</v>
      </c>
      <c r="F45" s="12">
        <v>4555</v>
      </c>
      <c r="G45" s="12">
        <f t="shared" si="1"/>
        <v>-4545.7</v>
      </c>
      <c r="H45"/>
      <c r="I45"/>
    </row>
    <row r="46" spans="1:9" ht="43.5" customHeight="1" x14ac:dyDescent="0.25">
      <c r="A46" s="4" t="s">
        <v>31</v>
      </c>
      <c r="B46" s="10">
        <v>4711021</v>
      </c>
      <c r="C46" s="12">
        <v>30779.5</v>
      </c>
      <c r="D46" s="12">
        <v>17</v>
      </c>
      <c r="E46" s="12">
        <f t="shared" si="0"/>
        <v>5.5231566464692412E-2</v>
      </c>
      <c r="F46" s="12">
        <v>37</v>
      </c>
      <c r="G46" s="12">
        <f t="shared" si="1"/>
        <v>-20</v>
      </c>
      <c r="H46"/>
      <c r="I46"/>
    </row>
    <row r="47" spans="1:9" ht="42.75" customHeight="1" x14ac:dyDescent="0.25">
      <c r="A47" s="4" t="s">
        <v>26</v>
      </c>
      <c r="B47" s="10">
        <v>4711070</v>
      </c>
      <c r="C47" s="12">
        <v>318</v>
      </c>
      <c r="D47" s="12">
        <v>0.1</v>
      </c>
      <c r="E47" s="12">
        <f t="shared" si="0"/>
        <v>3.1446540880503152E-2</v>
      </c>
      <c r="F47" s="12">
        <v>0.2</v>
      </c>
      <c r="G47" s="12">
        <f t="shared" si="1"/>
        <v>-0.1</v>
      </c>
      <c r="H47"/>
      <c r="I47"/>
    </row>
    <row r="48" spans="1:9" ht="31.5" customHeight="1" x14ac:dyDescent="0.25">
      <c r="A48" s="4" t="s">
        <v>39</v>
      </c>
      <c r="B48" s="10">
        <v>4711080</v>
      </c>
      <c r="C48" s="12">
        <v>7575.7</v>
      </c>
      <c r="D48" s="12">
        <v>7.4</v>
      </c>
      <c r="E48" s="12">
        <f t="shared" si="0"/>
        <v>9.7680742373642035E-2</v>
      </c>
      <c r="F48" s="12">
        <v>293.5</v>
      </c>
      <c r="G48" s="12">
        <f t="shared" si="1"/>
        <v>-286.10000000000002</v>
      </c>
      <c r="H48"/>
      <c r="I48"/>
    </row>
    <row r="49" spans="1:9" ht="43.5" customHeight="1" x14ac:dyDescent="0.25">
      <c r="A49" s="4" t="s">
        <v>54</v>
      </c>
      <c r="B49" s="10">
        <v>4711300</v>
      </c>
      <c r="C49" s="12">
        <v>108010</v>
      </c>
      <c r="D49" s="12">
        <v>0</v>
      </c>
      <c r="E49" s="12">
        <f t="shared" si="0"/>
        <v>0</v>
      </c>
      <c r="F49" s="12">
        <v>0</v>
      </c>
      <c r="G49" s="12">
        <f t="shared" si="1"/>
        <v>0</v>
      </c>
      <c r="H49"/>
      <c r="I49"/>
    </row>
    <row r="50" spans="1:9" ht="21.75" customHeight="1" x14ac:dyDescent="0.25">
      <c r="A50" s="2" t="s">
        <v>9</v>
      </c>
      <c r="B50" s="3">
        <v>4713000</v>
      </c>
      <c r="C50" s="11">
        <f>SUM(C51:C52)</f>
        <v>70192.3</v>
      </c>
      <c r="D50" s="11">
        <f>SUM(D51:D52)</f>
        <v>25.6</v>
      </c>
      <c r="E50" s="15">
        <f>D50/C50*100</f>
        <v>3.6471236873560207E-2</v>
      </c>
      <c r="F50" s="11">
        <f>SUM(F51:F51)</f>
        <v>70.599999999999994</v>
      </c>
      <c r="G50" s="11">
        <f>D50-F50</f>
        <v>-44.999999999999993</v>
      </c>
      <c r="H50"/>
      <c r="I50"/>
    </row>
    <row r="51" spans="1:9" ht="44.25" customHeight="1" x14ac:dyDescent="0.25">
      <c r="A51" s="4" t="s">
        <v>44</v>
      </c>
      <c r="B51" s="10">
        <v>4713132</v>
      </c>
      <c r="C51" s="12">
        <v>786.5</v>
      </c>
      <c r="D51" s="12">
        <v>25.6</v>
      </c>
      <c r="E51" s="12">
        <f t="shared" si="0"/>
        <v>3.2549268912905278</v>
      </c>
      <c r="F51" s="12">
        <v>70.599999999999994</v>
      </c>
      <c r="G51" s="12">
        <f t="shared" si="1"/>
        <v>-44.999999999999993</v>
      </c>
      <c r="H51"/>
      <c r="I51"/>
    </row>
    <row r="52" spans="1:9" ht="57.75" customHeight="1" x14ac:dyDescent="0.25">
      <c r="A52" s="4" t="s">
        <v>53</v>
      </c>
      <c r="B52" s="10">
        <v>4713250</v>
      </c>
      <c r="C52" s="12">
        <v>69405.8</v>
      </c>
      <c r="D52" s="12">
        <v>0</v>
      </c>
      <c r="E52" s="12">
        <f t="shared" si="0"/>
        <v>0</v>
      </c>
      <c r="F52" s="12">
        <v>0</v>
      </c>
      <c r="G52" s="12">
        <f t="shared" si="1"/>
        <v>0</v>
      </c>
      <c r="H52"/>
      <c r="I52"/>
    </row>
    <row r="53" spans="1:9" ht="21.75" customHeight="1" x14ac:dyDescent="0.25">
      <c r="A53" s="2" t="s">
        <v>10</v>
      </c>
      <c r="B53" s="3">
        <v>4714000</v>
      </c>
      <c r="C53" s="11">
        <f>SUM(C54:C54)</f>
        <v>3387</v>
      </c>
      <c r="D53" s="11">
        <f>SUM(D54:D54)</f>
        <v>117.6</v>
      </c>
      <c r="E53" s="11">
        <f t="shared" si="0"/>
        <v>3.4720992028343667</v>
      </c>
      <c r="F53" s="11">
        <f>SUM(F54:F54)</f>
        <v>98.5</v>
      </c>
      <c r="G53" s="11">
        <f t="shared" si="1"/>
        <v>19.099999999999994</v>
      </c>
      <c r="H53"/>
      <c r="I53"/>
    </row>
    <row r="54" spans="1:9" ht="34.5" customHeight="1" x14ac:dyDescent="0.25">
      <c r="A54" s="4" t="s">
        <v>22</v>
      </c>
      <c r="B54" s="10">
        <v>4714060</v>
      </c>
      <c r="C54" s="12">
        <v>3387</v>
      </c>
      <c r="D54" s="12">
        <v>117.6</v>
      </c>
      <c r="E54" s="12">
        <f t="shared" si="0"/>
        <v>3.4720992028343667</v>
      </c>
      <c r="F54" s="12">
        <v>98.5</v>
      </c>
      <c r="G54" s="12">
        <f t="shared" si="1"/>
        <v>19.099999999999994</v>
      </c>
      <c r="H54"/>
      <c r="I54"/>
    </row>
    <row r="55" spans="1:9" ht="21.75" customHeight="1" x14ac:dyDescent="0.25">
      <c r="A55" s="2" t="s">
        <v>11</v>
      </c>
      <c r="B55" s="3">
        <v>4715000</v>
      </c>
      <c r="C55" s="11">
        <f>C56+C57</f>
        <v>20050</v>
      </c>
      <c r="D55" s="11">
        <f>D56+D57</f>
        <v>0.5</v>
      </c>
      <c r="E55" s="16">
        <f t="shared" si="0"/>
        <v>2.4937655860349131E-3</v>
      </c>
      <c r="F55" s="11">
        <f t="shared" ref="F55" si="3">F56</f>
        <v>0</v>
      </c>
      <c r="G55" s="11">
        <f t="shared" si="1"/>
        <v>0.5</v>
      </c>
      <c r="H55"/>
      <c r="I55"/>
    </row>
    <row r="56" spans="1:9" ht="43.5" customHeight="1" x14ac:dyDescent="0.25">
      <c r="A56" s="4" t="s">
        <v>52</v>
      </c>
      <c r="B56" s="10">
        <v>4715031</v>
      </c>
      <c r="C56" s="12">
        <v>50</v>
      </c>
      <c r="D56" s="12">
        <v>0.5</v>
      </c>
      <c r="E56" s="12">
        <f t="shared" si="0"/>
        <v>1</v>
      </c>
      <c r="F56" s="12">
        <v>0</v>
      </c>
      <c r="G56" s="12">
        <f t="shared" si="1"/>
        <v>0.5</v>
      </c>
      <c r="H56"/>
      <c r="I56"/>
    </row>
    <row r="57" spans="1:9" ht="59.25" customHeight="1" x14ac:dyDescent="0.25">
      <c r="A57" s="4" t="s">
        <v>51</v>
      </c>
      <c r="B57" s="10">
        <v>4715070</v>
      </c>
      <c r="C57" s="12">
        <v>20000</v>
      </c>
      <c r="D57" s="12">
        <v>0</v>
      </c>
      <c r="E57" s="12">
        <f t="shared" si="0"/>
        <v>0</v>
      </c>
      <c r="F57" s="12">
        <v>0</v>
      </c>
      <c r="G57" s="12">
        <f t="shared" si="1"/>
        <v>0</v>
      </c>
      <c r="H57"/>
      <c r="I57"/>
    </row>
    <row r="58" spans="1:9" ht="21.75" customHeight="1" x14ac:dyDescent="0.25">
      <c r="A58" s="2" t="s">
        <v>12</v>
      </c>
      <c r="B58" s="3">
        <v>4716000</v>
      </c>
      <c r="C58" s="11">
        <f>SUM(C59:C59)</f>
        <v>426597.7</v>
      </c>
      <c r="D58" s="11">
        <f>SUM(D59:D59)</f>
        <v>0</v>
      </c>
      <c r="E58" s="11">
        <f t="shared" si="0"/>
        <v>0</v>
      </c>
      <c r="F58" s="11">
        <f>SUM(F59:F59)</f>
        <v>0</v>
      </c>
      <c r="G58" s="11">
        <f t="shared" si="1"/>
        <v>0</v>
      </c>
      <c r="H58"/>
      <c r="I58"/>
    </row>
    <row r="59" spans="1:9" ht="52.5" customHeight="1" x14ac:dyDescent="0.25">
      <c r="A59" s="4" t="s">
        <v>50</v>
      </c>
      <c r="B59" s="10">
        <v>4716091</v>
      </c>
      <c r="C59" s="12">
        <v>426597.7</v>
      </c>
      <c r="D59" s="12">
        <v>0</v>
      </c>
      <c r="E59" s="12">
        <f t="shared" si="0"/>
        <v>0</v>
      </c>
      <c r="F59" s="12">
        <v>0</v>
      </c>
      <c r="G59" s="12">
        <f t="shared" si="1"/>
        <v>0</v>
      </c>
      <c r="H59"/>
      <c r="I59"/>
    </row>
    <row r="60" spans="1:9" ht="21.75" customHeight="1" x14ac:dyDescent="0.25">
      <c r="A60" s="2" t="s">
        <v>15</v>
      </c>
      <c r="B60" s="3"/>
      <c r="C60" s="11">
        <f>C44+C50+C53+C55+C58</f>
        <v>844863.3</v>
      </c>
      <c r="D60" s="11">
        <f>D44+D50+D53+D55+D58</f>
        <v>177.5</v>
      </c>
      <c r="E60" s="15">
        <f t="shared" si="0"/>
        <v>2.1009315944958192E-2</v>
      </c>
      <c r="F60" s="11">
        <f>F44+F50+F53+F55+F58</f>
        <v>5054.8</v>
      </c>
      <c r="G60" s="11">
        <f t="shared" si="1"/>
        <v>-4877.3</v>
      </c>
      <c r="H60"/>
      <c r="I60"/>
    </row>
    <row r="61" spans="1:9" ht="21.75" customHeight="1" x14ac:dyDescent="0.25">
      <c r="A61" s="2" t="s">
        <v>16</v>
      </c>
      <c r="B61" s="3"/>
      <c r="C61" s="11">
        <f>C42+C60</f>
        <v>4731312.4000000004</v>
      </c>
      <c r="D61" s="11">
        <f>D42+D60</f>
        <v>95509.200000000012</v>
      </c>
      <c r="E61" s="11">
        <f t="shared" si="0"/>
        <v>2.0186618833286087</v>
      </c>
      <c r="F61" s="11">
        <f>F42+F60</f>
        <v>181742.49999999997</v>
      </c>
      <c r="G61" s="11">
        <f t="shared" si="1"/>
        <v>-86233.299999999959</v>
      </c>
      <c r="H61"/>
      <c r="I61"/>
    </row>
    <row r="62" spans="1:9" x14ac:dyDescent="0.25">
      <c r="H62"/>
      <c r="I62"/>
    </row>
    <row r="63" spans="1:9" x14ac:dyDescent="0.25">
      <c r="H63"/>
      <c r="I63"/>
    </row>
    <row r="64" spans="1:9" x14ac:dyDescent="0.25">
      <c r="H64"/>
      <c r="I64"/>
    </row>
    <row r="65" spans="1:9" x14ac:dyDescent="0.25">
      <c r="H65"/>
      <c r="I65"/>
    </row>
    <row r="66" spans="1:9" x14ac:dyDescent="0.25">
      <c r="H66"/>
      <c r="I66"/>
    </row>
    <row r="67" spans="1:9" x14ac:dyDescent="0.25">
      <c r="H67"/>
      <c r="I67"/>
    </row>
    <row r="68" spans="1:9" x14ac:dyDescent="0.25">
      <c r="H68"/>
      <c r="I68"/>
    </row>
    <row r="69" spans="1:9" x14ac:dyDescent="0.25">
      <c r="H69"/>
      <c r="I69"/>
    </row>
    <row r="70" spans="1:9" x14ac:dyDescent="0.25">
      <c r="A70"/>
      <c r="B70"/>
      <c r="C70"/>
      <c r="D70"/>
      <c r="E70"/>
      <c r="F70"/>
      <c r="G70"/>
      <c r="H70"/>
      <c r="I70"/>
    </row>
    <row r="71" spans="1:9" x14ac:dyDescent="0.25">
      <c r="A71"/>
      <c r="B71"/>
      <c r="C71"/>
      <c r="D71"/>
      <c r="E71"/>
      <c r="F71"/>
      <c r="G71"/>
      <c r="H71"/>
      <c r="I71"/>
    </row>
    <row r="72" spans="1:9" x14ac:dyDescent="0.25">
      <c r="A72"/>
      <c r="B72"/>
      <c r="C72"/>
      <c r="D72"/>
      <c r="E72"/>
      <c r="F72"/>
      <c r="G72"/>
      <c r="H72"/>
      <c r="I72"/>
    </row>
    <row r="73" spans="1:9" x14ac:dyDescent="0.25">
      <c r="A73"/>
      <c r="B73"/>
      <c r="C73"/>
      <c r="D73"/>
      <c r="E73"/>
      <c r="F73"/>
      <c r="G73"/>
      <c r="H73"/>
      <c r="I73"/>
    </row>
    <row r="74" spans="1:9" x14ac:dyDescent="0.25">
      <c r="A74"/>
      <c r="B74"/>
      <c r="C74"/>
      <c r="D74"/>
      <c r="E74"/>
      <c r="F74"/>
      <c r="G74"/>
      <c r="H74"/>
      <c r="I74"/>
    </row>
    <row r="75" spans="1:9" x14ac:dyDescent="0.25">
      <c r="A75"/>
      <c r="B75"/>
      <c r="C75"/>
      <c r="D75"/>
      <c r="E75"/>
      <c r="F75"/>
      <c r="G75"/>
      <c r="H75"/>
      <c r="I75"/>
    </row>
    <row r="76" spans="1:9" x14ac:dyDescent="0.25">
      <c r="A76"/>
      <c r="B76"/>
      <c r="C76"/>
      <c r="D76"/>
      <c r="E76"/>
      <c r="F76"/>
      <c r="G76"/>
      <c r="H76"/>
      <c r="I76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</sheetData>
  <mergeCells count="3">
    <mergeCell ref="A1:G1"/>
    <mergeCell ref="A2:G2"/>
    <mergeCell ref="A3:G3"/>
  </mergeCells>
  <pageMargins left="0.59055118110236227" right="0.11811023622047245" top="0.11811023622047245" bottom="0.11811023622047245" header="0.11811023622047245" footer="0.11811023622047245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 2026</vt:lpstr>
      <vt:lpstr>'січень 2026'!Заголовки_для_печати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2026-05-18T10:18:49Z</dcterms:modified>
</cp:coreProperties>
</file>