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квітень 2024" sheetId="4" r:id="rId1"/>
  </sheets>
  <definedNames>
    <definedName name="_xlnm.Print_Titles" localSheetId="0">'січень-квітень 2024'!$5:$6</definedName>
  </definedNames>
  <calcPr calcId="145621" refMode="R1C1"/>
</workbook>
</file>

<file path=xl/calcChain.xml><?xml version="1.0" encoding="utf-8"?>
<calcChain xmlns="http://schemas.openxmlformats.org/spreadsheetml/2006/main">
  <c r="F60" i="4" l="1"/>
  <c r="D60" i="4"/>
  <c r="C60" i="4"/>
  <c r="G61" i="4"/>
  <c r="G59" i="4"/>
  <c r="G58" i="4"/>
  <c r="G26" i="4"/>
  <c r="G25" i="4"/>
  <c r="G17" i="4"/>
  <c r="F51" i="4"/>
  <c r="D51" i="4"/>
  <c r="C51" i="4"/>
  <c r="E59" i="4"/>
  <c r="E58" i="4"/>
  <c r="F10" i="4"/>
  <c r="D10" i="4"/>
  <c r="C10" i="4"/>
  <c r="E26" i="4"/>
  <c r="E25" i="4"/>
  <c r="E17" i="4"/>
  <c r="G74" i="4" l="1"/>
  <c r="E74" i="4"/>
  <c r="G73" i="4"/>
  <c r="E73" i="4"/>
  <c r="G72" i="4"/>
  <c r="F72" i="4"/>
  <c r="D72" i="4"/>
  <c r="C72" i="4"/>
  <c r="E72" i="4" s="1"/>
  <c r="G71" i="4"/>
  <c r="E71" i="4"/>
  <c r="G70" i="4"/>
  <c r="E70" i="4"/>
  <c r="G69" i="4"/>
  <c r="E69" i="4"/>
  <c r="G68" i="4"/>
  <c r="E68" i="4"/>
  <c r="F67" i="4"/>
  <c r="D67" i="4"/>
  <c r="C67" i="4"/>
  <c r="G66" i="4"/>
  <c r="E66" i="4"/>
  <c r="F65" i="4"/>
  <c r="D65" i="4"/>
  <c r="C65" i="4"/>
  <c r="G64" i="4"/>
  <c r="E64" i="4"/>
  <c r="F63" i="4"/>
  <c r="D63" i="4"/>
  <c r="C63" i="4"/>
  <c r="G62" i="4"/>
  <c r="E62" i="4"/>
  <c r="G60" i="4"/>
  <c r="G57" i="4"/>
  <c r="E57" i="4"/>
  <c r="G56" i="4"/>
  <c r="E56" i="4"/>
  <c r="G55" i="4"/>
  <c r="E55" i="4"/>
  <c r="G54" i="4"/>
  <c r="E54" i="4"/>
  <c r="G53" i="4"/>
  <c r="E53" i="4"/>
  <c r="G52" i="4"/>
  <c r="E52" i="4"/>
  <c r="G51" i="4"/>
  <c r="G50" i="4"/>
  <c r="E50" i="4"/>
  <c r="G49" i="4"/>
  <c r="F49" i="4"/>
  <c r="F75" i="4" s="1"/>
  <c r="D49" i="4"/>
  <c r="C49" i="4"/>
  <c r="E49" i="4" s="1"/>
  <c r="G46" i="4"/>
  <c r="E46" i="4"/>
  <c r="F45" i="4"/>
  <c r="D45" i="4"/>
  <c r="G45" i="4" s="1"/>
  <c r="C45" i="4"/>
  <c r="G44" i="4"/>
  <c r="E44" i="4"/>
  <c r="G43" i="4"/>
  <c r="E43" i="4"/>
  <c r="F42" i="4"/>
  <c r="D42" i="4"/>
  <c r="C42" i="4"/>
  <c r="G41" i="4"/>
  <c r="E41" i="4"/>
  <c r="G40" i="4"/>
  <c r="E40" i="4"/>
  <c r="G39" i="4"/>
  <c r="E39" i="4"/>
  <c r="G38" i="4"/>
  <c r="E38" i="4"/>
  <c r="F37" i="4"/>
  <c r="D37" i="4"/>
  <c r="C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F27" i="4"/>
  <c r="D27" i="4"/>
  <c r="C27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G9" i="4"/>
  <c r="E9" i="4"/>
  <c r="F8" i="4"/>
  <c r="D8" i="4"/>
  <c r="C8" i="4"/>
  <c r="D75" i="4" l="1"/>
  <c r="E65" i="4"/>
  <c r="G67" i="4"/>
  <c r="G65" i="4"/>
  <c r="G63" i="4"/>
  <c r="G42" i="4"/>
  <c r="G37" i="4"/>
  <c r="F47" i="4"/>
  <c r="G27" i="4"/>
  <c r="E60" i="4"/>
  <c r="E45" i="4"/>
  <c r="E37" i="4"/>
  <c r="D47" i="4"/>
  <c r="D76" i="4" s="1"/>
  <c r="E10" i="4"/>
  <c r="C47" i="4"/>
  <c r="F76" i="4"/>
  <c r="G75" i="4"/>
  <c r="E8" i="4"/>
  <c r="G8" i="4"/>
  <c r="E27" i="4"/>
  <c r="E42" i="4"/>
  <c r="E51" i="4"/>
  <c r="E63" i="4"/>
  <c r="E67" i="4"/>
  <c r="C75" i="4"/>
  <c r="E75" i="4" s="1"/>
  <c r="E47" i="4" l="1"/>
  <c r="G47" i="4"/>
  <c r="G76" i="4"/>
  <c r="C76" i="4"/>
  <c r="E76" i="4" s="1"/>
</calcChain>
</file>

<file path=xl/sharedStrings.xml><?xml version="1.0" encoding="utf-8"?>
<sst xmlns="http://schemas.openxmlformats.org/spreadsheetml/2006/main" count="83" uniqueCount="66">
  <si>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</si>
  <si>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</si>
  <si>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</si>
  <si>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</si>
  <si>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</si>
  <si>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</si>
  <si>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</si>
  <si>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</si>
  <si>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</si>
  <si>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</si>
  <si>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</si>
  <si>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</si>
  <si>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</si>
  <si>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</si>
  <si>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</si>
  <si>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</si>
  <si>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</si>
  <si>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</si>
  <si>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</si>
  <si>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</si>
  <si>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</si>
  <si>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</si>
  <si>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</si>
  <si>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</si>
  <si>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</si>
  <si>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</si>
  <si>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</si>
  <si>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</si>
  <si>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</si>
  <si>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</si>
  <si>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</si>
  <si>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</si>
  <si>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</si>
  <si>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</si>
  <si>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</si>
  <si>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</si>
  <si>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</si>
  <si>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</si>
  <si>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</si>
  <si>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</si>
  <si>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</si>
  <si>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</si>
  <si>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</si>
  <si>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</si>
  <si>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</si>
  <si>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</si>
  <si>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Виконано станом на 01.05 2023 року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</si>
  <si>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</si>
  <si>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</si>
  <si>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</si>
  <si>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</si>
  <si>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</si>
  <si>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</si>
  <si>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</si>
  <si>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</si>
  <si>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</si>
  <si>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</si>
  <si>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</si>
  <si>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</si>
  <si>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</si>
  <si>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</si>
  <si>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щодо використання бюджетних коштів за січень - квітень 2024 року</t>
  </si>
  <si>
    <t>Виконано станом на 01.05 2024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</si>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</sst>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67" workbookViewId="0">
      <selection activeCell="D67" sqref="D67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61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56</v>
      </c>
      <c r="D5" s="3" t="s">
        <v>62</v>
      </c>
      <c r="E5" s="3" t="s">
        <v>44</v>
      </c>
      <c r="F5" s="3" t="s">
        <v>46</v>
      </c>
      <c r="G5" s="3" t="s">
        <v>60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58</v>
      </c>
      <c r="F6" s="9">
        <v>6</v>
      </c>
      <c r="G6" s="9" t="s">
        <v>59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159370.20000000001</v>
      </c>
      <c r="D8" s="11">
        <f>SUM(D9:D9)</f>
        <v>41580.800000000003</v>
      </c>
      <c r="E8" s="11">
        <f>D8/C8*100</f>
        <v>26.090699515969735</v>
      </c>
      <c r="F8" s="11">
        <f>SUM(F9:F9)</f>
        <v>38593.4</v>
      </c>
      <c r="G8" s="11">
        <f>D8-F8</f>
        <v>2987.4000000000015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159370.20000000001</v>
      </c>
      <c r="D9" s="12">
        <v>41580.800000000003</v>
      </c>
      <c r="E9" s="12">
        <f t="shared" ref="E9:E76" si="0">D9/C9*100</f>
        <v>26.090699515969735</v>
      </c>
      <c r="F9" s="12">
        <v>38593.4</v>
      </c>
      <c r="G9" s="12">
        <f t="shared" ref="G9:G76" si="1">D9-F9</f>
        <v>2987.4000000000015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2520420.2000000002</v>
      </c>
      <c r="D10" s="11">
        <f>SUM(D11:D26)</f>
        <v>698348.6</v>
      </c>
      <c r="E10" s="11">
        <f t="shared" si="0"/>
        <v>27.70762589507892</v>
      </c>
      <c r="F10" s="11">
        <f>SUM(F11:F26)</f>
        <v>612622.10000000009</v>
      </c>
      <c r="G10" s="11">
        <f t="shared" si="1"/>
        <v>85726.499999999884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194570.5</v>
      </c>
      <c r="E11" s="12">
        <f t="shared" si="0"/>
        <v>25.597184987829628</v>
      </c>
      <c r="F11" s="12">
        <v>191739.8</v>
      </c>
      <c r="G11" s="12">
        <f t="shared" si="1"/>
        <v>2830.7000000000116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209476.1</v>
      </c>
      <c r="E12" s="12">
        <f t="shared" si="0"/>
        <v>28.110020815866005</v>
      </c>
      <c r="F12" s="12">
        <v>158540.6</v>
      </c>
      <c r="G12" s="12">
        <f t="shared" si="1"/>
        <v>50935.5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16097.7</v>
      </c>
      <c r="E13" s="12">
        <f t="shared" si="0"/>
        <v>27.41592667150346</v>
      </c>
      <c r="F13" s="12">
        <v>12802.1</v>
      </c>
      <c r="G13" s="12">
        <f t="shared" si="1"/>
        <v>3295.6000000000004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815.1</v>
      </c>
      <c r="E14" s="12">
        <f t="shared" si="0"/>
        <v>29.930598905739359</v>
      </c>
      <c r="F14" s="12">
        <v>570.5</v>
      </c>
      <c r="G14" s="12">
        <f t="shared" si="1"/>
        <v>244.60000000000002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654589</v>
      </c>
      <c r="D15" s="12">
        <v>195615.3</v>
      </c>
      <c r="E15" s="12">
        <f t="shared" si="0"/>
        <v>29.883682738328933</v>
      </c>
      <c r="F15" s="12">
        <v>172848</v>
      </c>
      <c r="G15" s="12">
        <f t="shared" si="1"/>
        <v>22767.299999999988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9965.5</v>
      </c>
      <c r="E16" s="12">
        <f t="shared" si="0"/>
        <v>30.907292080190551</v>
      </c>
      <c r="F16" s="12">
        <v>9145.7999999999993</v>
      </c>
      <c r="G16" s="12">
        <f t="shared" si="1"/>
        <v>819.70000000000073</v>
      </c>
      <c r="H16"/>
      <c r="I16"/>
    </row>
    <row r="17" spans="1:9" ht="90.75" customHeight="1" x14ac:dyDescent="0.25">
      <c r="A17" s="4" t="s">
        <v>63</v>
      </c>
      <c r="B17" s="10">
        <v>4711041</v>
      </c>
      <c r="C17" s="12">
        <v>155.69999999999999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/>
      <c r="I17"/>
    </row>
    <row r="18" spans="1:9" ht="40.5" customHeight="1" x14ac:dyDescent="0.25">
      <c r="A18" s="4" t="s">
        <v>35</v>
      </c>
      <c r="B18" s="10">
        <v>4711070</v>
      </c>
      <c r="C18" s="12">
        <v>116174.5</v>
      </c>
      <c r="D18" s="12">
        <v>30677.9</v>
      </c>
      <c r="E18" s="12">
        <f t="shared" si="0"/>
        <v>26.40674158270533</v>
      </c>
      <c r="F18" s="12">
        <v>28004.400000000001</v>
      </c>
      <c r="G18" s="12">
        <f t="shared" si="1"/>
        <v>2673.5</v>
      </c>
      <c r="H18"/>
      <c r="I18"/>
    </row>
    <row r="19" spans="1:9" ht="21.75" customHeight="1" x14ac:dyDescent="0.25">
      <c r="A19" s="4" t="s">
        <v>36</v>
      </c>
      <c r="B19" s="10">
        <v>4711080</v>
      </c>
      <c r="C19" s="12">
        <v>98510.8</v>
      </c>
      <c r="D19" s="12">
        <v>26226.6</v>
      </c>
      <c r="E19" s="12">
        <f t="shared" si="0"/>
        <v>26.623070769905429</v>
      </c>
      <c r="F19" s="12">
        <v>24103.4</v>
      </c>
      <c r="G19" s="12">
        <f t="shared" si="1"/>
        <v>2123.1999999999971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12868.8</v>
      </c>
      <c r="E20" s="12">
        <f t="shared" si="0"/>
        <v>29.642802024283103</v>
      </c>
      <c r="F20" s="12">
        <v>12896.2</v>
      </c>
      <c r="G20" s="12">
        <f t="shared" si="1"/>
        <v>-27.400000000001455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12.7</v>
      </c>
      <c r="E21" s="12">
        <f t="shared" si="0"/>
        <v>14.033149171270717</v>
      </c>
      <c r="F21" s="12">
        <v>29</v>
      </c>
      <c r="G21" s="12">
        <f t="shared" si="1"/>
        <v>-16.3</v>
      </c>
      <c r="H21"/>
      <c r="I21"/>
    </row>
    <row r="22" spans="1:9" ht="31.5" customHeight="1" x14ac:dyDescent="0.25">
      <c r="A22" s="4" t="s">
        <v>38</v>
      </c>
      <c r="B22" s="10">
        <v>4711151</v>
      </c>
      <c r="C22" s="12">
        <v>4425.8999999999996</v>
      </c>
      <c r="D22" s="12">
        <v>1203</v>
      </c>
      <c r="E22" s="12">
        <f t="shared" si="0"/>
        <v>27.18091235680879</v>
      </c>
      <c r="F22" s="12">
        <v>1129.8</v>
      </c>
      <c r="G22" s="12">
        <f t="shared" si="1"/>
        <v>73.200000000000045</v>
      </c>
      <c r="H22"/>
      <c r="I22"/>
    </row>
    <row r="23" spans="1:9" ht="36" customHeight="1" x14ac:dyDescent="0.25">
      <c r="A23" s="4" t="s">
        <v>39</v>
      </c>
      <c r="B23" s="10">
        <v>4711152</v>
      </c>
      <c r="C23" s="12">
        <v>2651.2</v>
      </c>
      <c r="D23" s="12">
        <v>819.4</v>
      </c>
      <c r="E23" s="12">
        <f t="shared" si="0"/>
        <v>30.906759203379604</v>
      </c>
      <c r="F23" s="12">
        <v>421.3</v>
      </c>
      <c r="G23" s="12">
        <f t="shared" si="1"/>
        <v>398.09999999999997</v>
      </c>
      <c r="H23"/>
      <c r="I23"/>
    </row>
    <row r="24" spans="1:9" ht="56.25" customHeight="1" x14ac:dyDescent="0.25">
      <c r="A24" s="4" t="s">
        <v>40</v>
      </c>
      <c r="B24" s="10">
        <v>4711200</v>
      </c>
      <c r="C24" s="12">
        <v>0</v>
      </c>
      <c r="D24" s="12">
        <v>0</v>
      </c>
      <c r="E24" s="14" t="e">
        <f t="shared" si="0"/>
        <v>#DIV/0!</v>
      </c>
      <c r="F24" s="17">
        <v>391.2</v>
      </c>
      <c r="G24" s="17">
        <f t="shared" si="1"/>
        <v>-391.2</v>
      </c>
      <c r="H24"/>
      <c r="I24"/>
    </row>
    <row r="25" spans="1:9" ht="72" customHeight="1" x14ac:dyDescent="0.25">
      <c r="A25" s="4" t="s">
        <v>47</v>
      </c>
      <c r="B25" s="10">
        <v>4711210</v>
      </c>
      <c r="C25" s="12">
        <v>1281.7</v>
      </c>
      <c r="D25" s="12">
        <v>0</v>
      </c>
      <c r="E25" s="15">
        <f t="shared" si="0"/>
        <v>0</v>
      </c>
      <c r="F25" s="17">
        <v>0</v>
      </c>
      <c r="G25" s="17">
        <f t="shared" si="1"/>
        <v>0</v>
      </c>
      <c r="H25"/>
      <c r="I25"/>
    </row>
    <row r="26" spans="1:9" ht="90" customHeight="1" x14ac:dyDescent="0.25">
      <c r="A26" s="4" t="s">
        <v>64</v>
      </c>
      <c r="B26" s="10">
        <v>4711291</v>
      </c>
      <c r="C26" s="12">
        <v>119.5</v>
      </c>
      <c r="D26" s="12">
        <v>0</v>
      </c>
      <c r="E26" s="15">
        <f t="shared" si="0"/>
        <v>0</v>
      </c>
      <c r="F26" s="17">
        <v>0</v>
      </c>
      <c r="G26" s="17">
        <f t="shared" si="1"/>
        <v>0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SUM(C28:C36)</f>
        <v>59365.200000000004</v>
      </c>
      <c r="D27" s="11">
        <f>SUM(D28:D36)</f>
        <v>16945.7</v>
      </c>
      <c r="E27" s="11">
        <f t="shared" si="0"/>
        <v>28.544837716372555</v>
      </c>
      <c r="F27" s="11">
        <f>SUM(F28:F36)</f>
        <v>16533.399999999998</v>
      </c>
      <c r="G27" s="11">
        <f t="shared" si="1"/>
        <v>412.30000000000291</v>
      </c>
      <c r="H27"/>
      <c r="I27"/>
    </row>
    <row r="28" spans="1:9" s="13" customFormat="1" ht="34.5" customHeight="1" x14ac:dyDescent="0.25">
      <c r="A28" s="4" t="s">
        <v>43</v>
      </c>
      <c r="B28" s="10">
        <v>4713105</v>
      </c>
      <c r="C28" s="12">
        <v>20848.8</v>
      </c>
      <c r="D28" s="12">
        <v>5856.7</v>
      </c>
      <c r="E28" s="12">
        <f t="shared" si="0"/>
        <v>28.091305015156749</v>
      </c>
      <c r="F28" s="12">
        <v>5417.4</v>
      </c>
      <c r="G28" s="12">
        <f t="shared" si="1"/>
        <v>439.30000000000018</v>
      </c>
    </row>
    <row r="29" spans="1:9" ht="56.25" customHeight="1" x14ac:dyDescent="0.25">
      <c r="A29" s="4" t="s">
        <v>33</v>
      </c>
      <c r="B29" s="10">
        <v>4713111</v>
      </c>
      <c r="C29" s="12">
        <v>78</v>
      </c>
      <c r="D29" s="12">
        <v>0</v>
      </c>
      <c r="E29" s="12">
        <f t="shared" si="0"/>
        <v>0</v>
      </c>
      <c r="F29" s="12">
        <v>0</v>
      </c>
      <c r="G29" s="12">
        <f t="shared" si="1"/>
        <v>0</v>
      </c>
      <c r="H29"/>
      <c r="I29"/>
    </row>
    <row r="30" spans="1:9" ht="31.5" customHeight="1" x14ac:dyDescent="0.25">
      <c r="A30" s="4" t="s">
        <v>41</v>
      </c>
      <c r="B30" s="10">
        <v>4713121</v>
      </c>
      <c r="C30" s="12">
        <v>14205</v>
      </c>
      <c r="D30" s="12">
        <v>4208.7</v>
      </c>
      <c r="E30" s="12">
        <f t="shared" si="0"/>
        <v>29.628299894403376</v>
      </c>
      <c r="F30" s="12">
        <v>4085.2</v>
      </c>
      <c r="G30" s="12">
        <f t="shared" si="1"/>
        <v>123.5</v>
      </c>
      <c r="H30"/>
      <c r="I30"/>
    </row>
    <row r="31" spans="1:9" ht="21.75" customHeight="1" x14ac:dyDescent="0.25">
      <c r="A31" s="4" t="s">
        <v>22</v>
      </c>
      <c r="B31" s="10">
        <v>4713123</v>
      </c>
      <c r="C31" s="12">
        <v>90</v>
      </c>
      <c r="D31" s="12">
        <v>0</v>
      </c>
      <c r="E31" s="12">
        <f t="shared" si="0"/>
        <v>0</v>
      </c>
      <c r="F31" s="12">
        <v>0</v>
      </c>
      <c r="G31" s="12">
        <f t="shared" si="1"/>
        <v>0</v>
      </c>
      <c r="H31"/>
      <c r="I31"/>
    </row>
    <row r="32" spans="1:9" ht="58.5" customHeight="1" x14ac:dyDescent="0.25">
      <c r="A32" s="4" t="s">
        <v>55</v>
      </c>
      <c r="B32" s="10">
        <v>4713124</v>
      </c>
      <c r="C32" s="12">
        <v>2994.9</v>
      </c>
      <c r="D32" s="12">
        <v>819.6</v>
      </c>
      <c r="E32" s="12">
        <f t="shared" si="0"/>
        <v>27.366523089251725</v>
      </c>
      <c r="F32" s="12">
        <v>474.4</v>
      </c>
      <c r="G32" s="12">
        <f t="shared" si="1"/>
        <v>345.20000000000005</v>
      </c>
      <c r="H32"/>
      <c r="I32"/>
    </row>
    <row r="33" spans="1:9" ht="29.25" customHeight="1" x14ac:dyDescent="0.25">
      <c r="A33" s="4" t="s">
        <v>23</v>
      </c>
      <c r="B33" s="10">
        <v>4713132</v>
      </c>
      <c r="C33" s="12">
        <v>20773.8</v>
      </c>
      <c r="D33" s="12">
        <v>5978.8</v>
      </c>
      <c r="E33" s="12">
        <f t="shared" si="0"/>
        <v>28.780483108530941</v>
      </c>
      <c r="F33" s="12">
        <v>4646.6000000000004</v>
      </c>
      <c r="G33" s="12">
        <f t="shared" si="1"/>
        <v>1332.1999999999998</v>
      </c>
      <c r="H33"/>
      <c r="I33"/>
    </row>
    <row r="34" spans="1:9" ht="21.75" customHeight="1" x14ac:dyDescent="0.25">
      <c r="A34" s="4" t="s">
        <v>24</v>
      </c>
      <c r="B34" s="10">
        <v>4713133</v>
      </c>
      <c r="C34" s="12">
        <v>150</v>
      </c>
      <c r="D34" s="12">
        <v>60</v>
      </c>
      <c r="E34" s="12">
        <f t="shared" si="0"/>
        <v>40</v>
      </c>
      <c r="F34" s="12">
        <v>39.4</v>
      </c>
      <c r="G34" s="12">
        <f t="shared" si="1"/>
        <v>20.6</v>
      </c>
      <c r="H34"/>
      <c r="I34"/>
    </row>
    <row r="35" spans="1:9" ht="21.75" customHeight="1" x14ac:dyDescent="0.25">
      <c r="A35" s="4" t="s">
        <v>10</v>
      </c>
      <c r="B35" s="10">
        <v>4713210</v>
      </c>
      <c r="C35" s="12">
        <v>104.4</v>
      </c>
      <c r="D35" s="12">
        <v>0</v>
      </c>
      <c r="E35" s="12">
        <f t="shared" si="0"/>
        <v>0</v>
      </c>
      <c r="F35" s="12">
        <v>0</v>
      </c>
      <c r="G35" s="12">
        <f t="shared" si="1"/>
        <v>0</v>
      </c>
      <c r="H35"/>
      <c r="I35"/>
    </row>
    <row r="36" spans="1:9" ht="32.25" customHeight="1" x14ac:dyDescent="0.25">
      <c r="A36" s="4" t="s">
        <v>25</v>
      </c>
      <c r="B36" s="10">
        <v>4713242</v>
      </c>
      <c r="C36" s="12">
        <v>120.3</v>
      </c>
      <c r="D36" s="12">
        <v>21.9</v>
      </c>
      <c r="E36" s="12">
        <f t="shared" si="0"/>
        <v>18.204488778054863</v>
      </c>
      <c r="F36" s="12">
        <v>1870.4</v>
      </c>
      <c r="G36" s="12">
        <f t="shared" si="1"/>
        <v>-1848.5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34422.5</v>
      </c>
      <c r="D37" s="11">
        <f t="shared" ref="D37:F37" si="2">SUM(D38:D41)</f>
        <v>9533.2000000000007</v>
      </c>
      <c r="E37" s="11">
        <f t="shared" si="0"/>
        <v>27.694676447091293</v>
      </c>
      <c r="F37" s="11">
        <f t="shared" si="2"/>
        <v>8266.5</v>
      </c>
      <c r="G37" s="11">
        <f t="shared" si="1"/>
        <v>1266.7000000000007</v>
      </c>
      <c r="H37"/>
      <c r="I37"/>
    </row>
    <row r="38" spans="1:9" ht="21.75" customHeight="1" x14ac:dyDescent="0.25">
      <c r="A38" s="4" t="s">
        <v>26</v>
      </c>
      <c r="B38" s="10">
        <v>4714030</v>
      </c>
      <c r="C38" s="12">
        <v>23033.5</v>
      </c>
      <c r="D38" s="12">
        <v>6344.9</v>
      </c>
      <c r="E38" s="12">
        <f t="shared" si="0"/>
        <v>27.546399808973881</v>
      </c>
      <c r="F38" s="12">
        <v>5443.8</v>
      </c>
      <c r="G38" s="12">
        <f t="shared" si="1"/>
        <v>901.09999999999945</v>
      </c>
      <c r="H38"/>
      <c r="I38"/>
    </row>
    <row r="39" spans="1:9" ht="32.25" customHeight="1" x14ac:dyDescent="0.25">
      <c r="A39" s="4" t="s">
        <v>27</v>
      </c>
      <c r="B39" s="10">
        <v>4714060</v>
      </c>
      <c r="C39" s="12">
        <v>7391.9</v>
      </c>
      <c r="D39" s="12">
        <v>2051.6</v>
      </c>
      <c r="E39" s="12">
        <f t="shared" si="0"/>
        <v>27.754704473815934</v>
      </c>
      <c r="F39" s="12">
        <v>1883.5</v>
      </c>
      <c r="G39" s="12">
        <f t="shared" si="1"/>
        <v>168.09999999999991</v>
      </c>
      <c r="H39"/>
      <c r="I39"/>
    </row>
    <row r="40" spans="1:9" ht="32.25" customHeight="1" x14ac:dyDescent="0.25">
      <c r="A40" s="4" t="s">
        <v>28</v>
      </c>
      <c r="B40" s="10">
        <v>4714081</v>
      </c>
      <c r="C40" s="12">
        <v>3747.1</v>
      </c>
      <c r="D40" s="12">
        <v>1136.7</v>
      </c>
      <c r="E40" s="12">
        <f t="shared" si="0"/>
        <v>30.335459421952983</v>
      </c>
      <c r="F40" s="12">
        <v>939.2</v>
      </c>
      <c r="G40" s="12">
        <f t="shared" si="1"/>
        <v>197.5</v>
      </c>
      <c r="H40"/>
      <c r="I40"/>
    </row>
    <row r="41" spans="1:9" ht="24.75" customHeight="1" x14ac:dyDescent="0.25">
      <c r="A41" s="4" t="s">
        <v>29</v>
      </c>
      <c r="B41" s="10">
        <v>4714082</v>
      </c>
      <c r="C41" s="12">
        <v>250</v>
      </c>
      <c r="D41" s="12">
        <v>0</v>
      </c>
      <c r="E41" s="12">
        <f t="shared" si="0"/>
        <v>0</v>
      </c>
      <c r="F41" s="12">
        <v>0</v>
      </c>
      <c r="G41" s="12">
        <f t="shared" si="1"/>
        <v>0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43849.7</v>
      </c>
      <c r="D42" s="11">
        <f t="shared" ref="D42:F42" si="3">D43+D44</f>
        <v>12152.4</v>
      </c>
      <c r="E42" s="11">
        <f t="shared" si="0"/>
        <v>27.713758588998328</v>
      </c>
      <c r="F42" s="11">
        <f t="shared" si="3"/>
        <v>11538.699999999999</v>
      </c>
      <c r="G42" s="11">
        <f t="shared" si="1"/>
        <v>613.70000000000073</v>
      </c>
      <c r="H42"/>
      <c r="I42"/>
    </row>
    <row r="43" spans="1:9" ht="36.75" customHeight="1" x14ac:dyDescent="0.25">
      <c r="A43" s="4" t="s">
        <v>30</v>
      </c>
      <c r="B43" s="10">
        <v>4715031</v>
      </c>
      <c r="C43" s="12">
        <v>43749.7</v>
      </c>
      <c r="D43" s="12">
        <v>12100.3</v>
      </c>
      <c r="E43" s="12">
        <f t="shared" si="0"/>
        <v>27.658018226410697</v>
      </c>
      <c r="F43" s="12">
        <v>11525.3</v>
      </c>
      <c r="G43" s="12">
        <f t="shared" si="1"/>
        <v>575</v>
      </c>
      <c r="H43"/>
      <c r="I43"/>
    </row>
    <row r="44" spans="1:9" ht="55.5" customHeight="1" x14ac:dyDescent="0.25">
      <c r="A44" s="4" t="s">
        <v>31</v>
      </c>
      <c r="B44" s="10">
        <v>4715061</v>
      </c>
      <c r="C44" s="12">
        <v>100</v>
      </c>
      <c r="D44" s="12">
        <v>52.1</v>
      </c>
      <c r="E44" s="12">
        <f t="shared" si="0"/>
        <v>52.1</v>
      </c>
      <c r="F44" s="12">
        <v>13.4</v>
      </c>
      <c r="G44" s="12">
        <f t="shared" si="1"/>
        <v>38.700000000000003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SUM(C46:C46)</f>
        <v>2816.7</v>
      </c>
      <c r="D45" s="11">
        <f>SUM(D46:D46)</f>
        <v>938.6</v>
      </c>
      <c r="E45" s="11">
        <f t="shared" si="0"/>
        <v>33.322682571803888</v>
      </c>
      <c r="F45" s="11">
        <f>SUM(F46:F46)</f>
        <v>0</v>
      </c>
      <c r="G45" s="11">
        <f t="shared" si="1"/>
        <v>938.6</v>
      </c>
      <c r="H45"/>
      <c r="I45"/>
    </row>
    <row r="46" spans="1:9" ht="33.75" customHeight="1" x14ac:dyDescent="0.25">
      <c r="A46" s="4" t="s">
        <v>32</v>
      </c>
      <c r="B46" s="10">
        <v>4716011</v>
      </c>
      <c r="C46" s="12">
        <v>2816.7</v>
      </c>
      <c r="D46" s="12">
        <v>938.6</v>
      </c>
      <c r="E46" s="12">
        <f t="shared" si="0"/>
        <v>33.322682571803888</v>
      </c>
      <c r="F46" s="12">
        <v>0</v>
      </c>
      <c r="G46" s="12">
        <f t="shared" si="1"/>
        <v>938.6</v>
      </c>
      <c r="H46"/>
      <c r="I46"/>
    </row>
    <row r="47" spans="1:9" ht="21.75" customHeight="1" x14ac:dyDescent="0.25">
      <c r="A47" s="2" t="s">
        <v>14</v>
      </c>
      <c r="B47" s="3"/>
      <c r="C47" s="11">
        <f>C8+C10+C27+C37+C42+C45</f>
        <v>2820244.5000000009</v>
      </c>
      <c r="D47" s="11">
        <f>D8+D10+D27+D37+D42+D45</f>
        <v>779499.29999999993</v>
      </c>
      <c r="E47" s="11">
        <f t="shared" si="0"/>
        <v>27.639422752176262</v>
      </c>
      <c r="F47" s="11">
        <f>F8+F10+F27+F37+F42+F45</f>
        <v>687554.10000000009</v>
      </c>
      <c r="G47" s="11">
        <f t="shared" si="1"/>
        <v>91945.199999999837</v>
      </c>
      <c r="H47"/>
      <c r="I47"/>
    </row>
    <row r="48" spans="1:9" ht="21.75" customHeight="1" x14ac:dyDescent="0.25">
      <c r="A48" s="3" t="s">
        <v>15</v>
      </c>
      <c r="B48" s="10"/>
      <c r="C48" s="12"/>
      <c r="D48" s="12"/>
      <c r="E48" s="11"/>
      <c r="F48" s="12"/>
      <c r="G48" s="11"/>
      <c r="H48"/>
      <c r="I48"/>
    </row>
    <row r="49" spans="1:9" ht="21.75" customHeight="1" x14ac:dyDescent="0.25">
      <c r="A49" s="2" t="s">
        <v>5</v>
      </c>
      <c r="B49" s="3">
        <v>4710100</v>
      </c>
      <c r="C49" s="11">
        <f>SUM(C50:C50)</f>
        <v>0</v>
      </c>
      <c r="D49" s="11">
        <f>SUM(D50:D50)</f>
        <v>0</v>
      </c>
      <c r="E49" s="16" t="e">
        <f>D49/C49*100</f>
        <v>#DIV/0!</v>
      </c>
      <c r="F49" s="11">
        <f>SUM(F50:F50)</f>
        <v>123.8</v>
      </c>
      <c r="G49" s="11">
        <f>D49-F49</f>
        <v>-123.8</v>
      </c>
      <c r="H49"/>
      <c r="I49"/>
    </row>
    <row r="50" spans="1:9" ht="36" customHeight="1" x14ac:dyDescent="0.25">
      <c r="A50" s="4" t="s">
        <v>7</v>
      </c>
      <c r="B50" s="10">
        <v>4710160</v>
      </c>
      <c r="C50" s="12">
        <v>0</v>
      </c>
      <c r="D50" s="12">
        <v>0</v>
      </c>
      <c r="E50" s="14" t="e">
        <f t="shared" ref="E50" si="4">D50/C50*100</f>
        <v>#DIV/0!</v>
      </c>
      <c r="F50" s="12">
        <v>123.8</v>
      </c>
      <c r="G50" s="12">
        <f t="shared" ref="G50" si="5">D50-F50</f>
        <v>-123.8</v>
      </c>
      <c r="H50"/>
      <c r="I50"/>
    </row>
    <row r="51" spans="1:9" ht="21.75" customHeight="1" x14ac:dyDescent="0.25">
      <c r="A51" s="2" t="s">
        <v>8</v>
      </c>
      <c r="B51" s="3">
        <v>4711000</v>
      </c>
      <c r="C51" s="11">
        <f>SUM(C52:C59)</f>
        <v>265529</v>
      </c>
      <c r="D51" s="11">
        <f>SUM(D52:D59)</f>
        <v>118572.4</v>
      </c>
      <c r="E51" s="11">
        <f t="shared" si="0"/>
        <v>44.65516007667712</v>
      </c>
      <c r="F51" s="11">
        <f>SUM(F52:F59)</f>
        <v>16194.3</v>
      </c>
      <c r="G51" s="11">
        <f t="shared" si="1"/>
        <v>102378.09999999999</v>
      </c>
      <c r="H51"/>
      <c r="I51"/>
    </row>
    <row r="52" spans="1:9" ht="21.75" customHeight="1" x14ac:dyDescent="0.25">
      <c r="A52" s="4" t="s">
        <v>19</v>
      </c>
      <c r="B52" s="10">
        <v>4711010</v>
      </c>
      <c r="C52" s="12">
        <v>130722.6</v>
      </c>
      <c r="D52" s="12">
        <v>108439.9</v>
      </c>
      <c r="E52" s="12">
        <f t="shared" si="0"/>
        <v>82.954209907085684</v>
      </c>
      <c r="F52" s="12">
        <v>14389.5</v>
      </c>
      <c r="G52" s="12">
        <f t="shared" si="1"/>
        <v>94050.4</v>
      </c>
      <c r="H52"/>
      <c r="I52"/>
    </row>
    <row r="53" spans="1:9" ht="32.25" customHeight="1" x14ac:dyDescent="0.25">
      <c r="A53" s="4" t="s">
        <v>37</v>
      </c>
      <c r="B53" s="10">
        <v>4711021</v>
      </c>
      <c r="C53" s="12">
        <v>98915</v>
      </c>
      <c r="D53" s="12">
        <v>8506.2000000000007</v>
      </c>
      <c r="E53" s="12">
        <f t="shared" si="0"/>
        <v>8.5995046251832399</v>
      </c>
      <c r="F53" s="12">
        <v>845.5</v>
      </c>
      <c r="G53" s="12">
        <f t="shared" si="1"/>
        <v>7660.7000000000007</v>
      </c>
      <c r="H53"/>
      <c r="I53"/>
    </row>
    <row r="54" spans="1:9" ht="67.5" customHeight="1" x14ac:dyDescent="0.25">
      <c r="A54" s="4" t="s">
        <v>49</v>
      </c>
      <c r="B54" s="10">
        <v>4711022</v>
      </c>
      <c r="C54" s="12">
        <v>0</v>
      </c>
      <c r="D54" s="12">
        <v>44.5</v>
      </c>
      <c r="E54" s="14" t="e">
        <f t="shared" si="0"/>
        <v>#DIV/0!</v>
      </c>
      <c r="F54" s="12">
        <v>0</v>
      </c>
      <c r="G54" s="12">
        <f t="shared" si="1"/>
        <v>44.5</v>
      </c>
      <c r="H54"/>
      <c r="I54"/>
    </row>
    <row r="55" spans="1:9" ht="42.75" customHeight="1" x14ac:dyDescent="0.25">
      <c r="A55" s="4" t="s">
        <v>35</v>
      </c>
      <c r="B55" s="10">
        <v>4711070</v>
      </c>
      <c r="C55" s="12">
        <v>230</v>
      </c>
      <c r="D55" s="12">
        <v>162.6</v>
      </c>
      <c r="E55" s="12">
        <f t="shared" si="0"/>
        <v>70.695652173913032</v>
      </c>
      <c r="F55" s="12">
        <v>60.5</v>
      </c>
      <c r="G55" s="12">
        <f t="shared" si="1"/>
        <v>102.1</v>
      </c>
      <c r="H55"/>
      <c r="I55"/>
    </row>
    <row r="56" spans="1:9" ht="21.75" customHeight="1" x14ac:dyDescent="0.25">
      <c r="A56" s="4" t="s">
        <v>36</v>
      </c>
      <c r="B56" s="10">
        <v>4711080</v>
      </c>
      <c r="C56" s="12">
        <v>6660</v>
      </c>
      <c r="D56" s="12">
        <v>1419.2</v>
      </c>
      <c r="E56" s="12">
        <f t="shared" si="0"/>
        <v>21.30930930930931</v>
      </c>
      <c r="F56" s="12">
        <v>890.8</v>
      </c>
      <c r="G56" s="12">
        <f t="shared" si="1"/>
        <v>528.40000000000009</v>
      </c>
      <c r="H56"/>
      <c r="I56"/>
    </row>
    <row r="57" spans="1:9" ht="30" customHeight="1" x14ac:dyDescent="0.25">
      <c r="A57" s="4" t="s">
        <v>20</v>
      </c>
      <c r="B57" s="10">
        <v>4711141</v>
      </c>
      <c r="C57" s="12">
        <v>0</v>
      </c>
      <c r="D57" s="12">
        <v>0</v>
      </c>
      <c r="E57" s="14" t="e">
        <f t="shared" si="0"/>
        <v>#DIV/0!</v>
      </c>
      <c r="F57" s="12">
        <v>8</v>
      </c>
      <c r="G57" s="12">
        <f t="shared" si="1"/>
        <v>-8</v>
      </c>
      <c r="H57"/>
      <c r="I57"/>
    </row>
    <row r="58" spans="1:9" ht="93" customHeight="1" x14ac:dyDescent="0.25">
      <c r="A58" s="4" t="s">
        <v>64</v>
      </c>
      <c r="B58" s="10">
        <v>4711291</v>
      </c>
      <c r="C58" s="12">
        <v>8521.2000000000007</v>
      </c>
      <c r="D58" s="12">
        <v>0</v>
      </c>
      <c r="E58" s="15">
        <f t="shared" si="0"/>
        <v>0</v>
      </c>
      <c r="F58" s="12">
        <v>0</v>
      </c>
      <c r="G58" s="12">
        <f t="shared" si="1"/>
        <v>0</v>
      </c>
      <c r="H58"/>
      <c r="I58"/>
    </row>
    <row r="59" spans="1:9" ht="84.75" customHeight="1" x14ac:dyDescent="0.25">
      <c r="A59" s="4" t="s">
        <v>65</v>
      </c>
      <c r="B59" s="10">
        <v>4711292</v>
      </c>
      <c r="C59" s="12">
        <v>20480.2</v>
      </c>
      <c r="D59" s="12">
        <v>0</v>
      </c>
      <c r="E59" s="15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21.75" customHeight="1" x14ac:dyDescent="0.25">
      <c r="A60" s="2" t="s">
        <v>9</v>
      </c>
      <c r="B60" s="3">
        <v>4713000</v>
      </c>
      <c r="C60" s="11">
        <f>SUM(C61:C62)</f>
        <v>752</v>
      </c>
      <c r="D60" s="11">
        <f>SUM(D61:D62)</f>
        <v>821.1</v>
      </c>
      <c r="E60" s="11">
        <f t="shared" si="0"/>
        <v>109.18882978723406</v>
      </c>
      <c r="F60" s="11">
        <f>SUM(F61:F62)</f>
        <v>775.5</v>
      </c>
      <c r="G60" s="11">
        <f t="shared" si="1"/>
        <v>45.600000000000023</v>
      </c>
      <c r="H60"/>
      <c r="I60"/>
    </row>
    <row r="61" spans="1:9" s="13" customFormat="1" ht="35.25" customHeight="1" x14ac:dyDescent="0.25">
      <c r="A61" s="4" t="s">
        <v>42</v>
      </c>
      <c r="B61" s="10">
        <v>4713031</v>
      </c>
      <c r="C61" s="12">
        <v>0</v>
      </c>
      <c r="D61" s="12">
        <v>0</v>
      </c>
      <c r="E61" s="12"/>
      <c r="F61" s="12">
        <v>642.79999999999995</v>
      </c>
      <c r="G61" s="12">
        <f t="shared" si="1"/>
        <v>-642.79999999999995</v>
      </c>
    </row>
    <row r="62" spans="1:9" ht="32.25" customHeight="1" x14ac:dyDescent="0.25">
      <c r="A62" s="4" t="s">
        <v>23</v>
      </c>
      <c r="B62" s="10">
        <v>4713132</v>
      </c>
      <c r="C62" s="12">
        <v>752</v>
      </c>
      <c r="D62" s="12">
        <v>821.1</v>
      </c>
      <c r="E62" s="12">
        <f t="shared" si="0"/>
        <v>109.18882978723406</v>
      </c>
      <c r="F62" s="12">
        <v>132.69999999999999</v>
      </c>
      <c r="G62" s="12">
        <f t="shared" si="1"/>
        <v>688.40000000000009</v>
      </c>
      <c r="H62"/>
      <c r="I62"/>
    </row>
    <row r="63" spans="1:9" ht="21.75" customHeight="1" x14ac:dyDescent="0.25">
      <c r="A63" s="2" t="s">
        <v>11</v>
      </c>
      <c r="B63" s="3">
        <v>4714000</v>
      </c>
      <c r="C63" s="11">
        <f>SUM(C64:C64)</f>
        <v>3244.6</v>
      </c>
      <c r="D63" s="11">
        <f>SUM(D64:D64)</f>
        <v>477.9</v>
      </c>
      <c r="E63" s="11">
        <f t="shared" si="0"/>
        <v>14.729088331381371</v>
      </c>
      <c r="F63" s="11">
        <f>SUM(F64:F64)</f>
        <v>480.5</v>
      </c>
      <c r="G63" s="11">
        <f t="shared" si="1"/>
        <v>-2.6000000000000227</v>
      </c>
      <c r="H63"/>
      <c r="I63"/>
    </row>
    <row r="64" spans="1:9" ht="30" customHeight="1" x14ac:dyDescent="0.25">
      <c r="A64" s="4" t="s">
        <v>27</v>
      </c>
      <c r="B64" s="10">
        <v>4714060</v>
      </c>
      <c r="C64" s="12">
        <v>3244.6</v>
      </c>
      <c r="D64" s="12">
        <v>477.9</v>
      </c>
      <c r="E64" s="12">
        <f t="shared" si="0"/>
        <v>14.729088331381371</v>
      </c>
      <c r="F64" s="12">
        <v>480.5</v>
      </c>
      <c r="G64" s="12">
        <f t="shared" si="1"/>
        <v>-2.6000000000000227</v>
      </c>
      <c r="H64"/>
      <c r="I64"/>
    </row>
    <row r="65" spans="1:9" ht="21.75" customHeight="1" x14ac:dyDescent="0.25">
      <c r="A65" s="2" t="s">
        <v>12</v>
      </c>
      <c r="B65" s="3">
        <v>4715000</v>
      </c>
      <c r="C65" s="11">
        <f>C66</f>
        <v>50</v>
      </c>
      <c r="D65" s="11">
        <f t="shared" ref="D65:F65" si="6">D66</f>
        <v>45.6</v>
      </c>
      <c r="E65" s="11">
        <f t="shared" si="0"/>
        <v>91.2</v>
      </c>
      <c r="F65" s="11">
        <f t="shared" si="6"/>
        <v>6.9</v>
      </c>
      <c r="G65" s="11">
        <f t="shared" si="1"/>
        <v>38.700000000000003</v>
      </c>
      <c r="H65"/>
      <c r="I65"/>
    </row>
    <row r="66" spans="1:9" ht="30" customHeight="1" x14ac:dyDescent="0.25">
      <c r="A66" s="4" t="s">
        <v>30</v>
      </c>
      <c r="B66" s="10">
        <v>4715031</v>
      </c>
      <c r="C66" s="12">
        <v>50</v>
      </c>
      <c r="D66" s="12">
        <v>45.6</v>
      </c>
      <c r="E66" s="12">
        <f t="shared" si="0"/>
        <v>91.2</v>
      </c>
      <c r="F66" s="12">
        <v>6.9</v>
      </c>
      <c r="G66" s="12">
        <f t="shared" si="1"/>
        <v>38.700000000000003</v>
      </c>
      <c r="H66"/>
      <c r="I66"/>
    </row>
    <row r="67" spans="1:9" ht="21.75" customHeight="1" x14ac:dyDescent="0.25">
      <c r="A67" s="2" t="s">
        <v>13</v>
      </c>
      <c r="B67" s="3">
        <v>4716000</v>
      </c>
      <c r="C67" s="11">
        <f>SUM(C68:C71)</f>
        <v>100472</v>
      </c>
      <c r="D67" s="11">
        <f>SUM(D68:D71)</f>
        <v>0</v>
      </c>
      <c r="E67" s="11">
        <f t="shared" si="0"/>
        <v>0</v>
      </c>
      <c r="F67" s="11">
        <f>SUM(F68:F71)</f>
        <v>9564.6</v>
      </c>
      <c r="G67" s="11">
        <f t="shared" si="1"/>
        <v>-9564.6</v>
      </c>
      <c r="H67"/>
      <c r="I67"/>
    </row>
    <row r="68" spans="1:9" ht="30" customHeight="1" x14ac:dyDescent="0.25">
      <c r="A68" s="4" t="s">
        <v>32</v>
      </c>
      <c r="B68" s="10">
        <v>4716011</v>
      </c>
      <c r="C68" s="12">
        <v>90970</v>
      </c>
      <c r="D68" s="12">
        <v>0</v>
      </c>
      <c r="E68" s="12">
        <f t="shared" si="0"/>
        <v>0</v>
      </c>
      <c r="F68" s="12">
        <v>57.3</v>
      </c>
      <c r="G68" s="12">
        <f t="shared" si="1"/>
        <v>-57.3</v>
      </c>
      <c r="H68"/>
      <c r="I68"/>
    </row>
    <row r="69" spans="1:9" ht="33" customHeight="1" x14ac:dyDescent="0.25">
      <c r="A69" s="4" t="s">
        <v>34</v>
      </c>
      <c r="B69" s="10">
        <v>4716015</v>
      </c>
      <c r="C69" s="12">
        <v>7002</v>
      </c>
      <c r="D69" s="12">
        <v>0</v>
      </c>
      <c r="E69" s="12">
        <f t="shared" si="0"/>
        <v>0</v>
      </c>
      <c r="F69" s="12">
        <v>8981.6</v>
      </c>
      <c r="G69" s="12">
        <f t="shared" si="1"/>
        <v>-8981.6</v>
      </c>
      <c r="H69"/>
      <c r="I69"/>
    </row>
    <row r="70" spans="1:9" ht="35.25" customHeight="1" x14ac:dyDescent="0.25">
      <c r="A70" s="4" t="s">
        <v>45</v>
      </c>
      <c r="B70" s="10">
        <v>4716017</v>
      </c>
      <c r="C70" s="12">
        <v>0</v>
      </c>
      <c r="D70" s="12">
        <v>0</v>
      </c>
      <c r="E70" s="14" t="e">
        <f t="shared" si="0"/>
        <v>#DIV/0!</v>
      </c>
      <c r="F70" s="12">
        <v>525.70000000000005</v>
      </c>
      <c r="G70" s="12">
        <f t="shared" si="1"/>
        <v>-525.70000000000005</v>
      </c>
      <c r="H70"/>
      <c r="I70"/>
    </row>
    <row r="71" spans="1:9" ht="35.25" customHeight="1" x14ac:dyDescent="0.25">
      <c r="A71" s="4" t="s">
        <v>57</v>
      </c>
      <c r="B71" s="10">
        <v>4716090</v>
      </c>
      <c r="C71" s="12">
        <v>2500</v>
      </c>
      <c r="D71" s="12">
        <v>0</v>
      </c>
      <c r="E71" s="12">
        <f t="shared" si="0"/>
        <v>0</v>
      </c>
      <c r="F71" s="12">
        <v>0</v>
      </c>
      <c r="G71" s="12">
        <f t="shared" si="1"/>
        <v>0</v>
      </c>
      <c r="H71"/>
      <c r="I71"/>
    </row>
    <row r="72" spans="1:9" ht="21" customHeight="1" x14ac:dyDescent="0.25">
      <c r="A72" s="2" t="s">
        <v>18</v>
      </c>
      <c r="B72" s="3">
        <v>4717300</v>
      </c>
      <c r="C72" s="11">
        <f>C73+C74</f>
        <v>375361.1</v>
      </c>
      <c r="D72" s="11">
        <f>D73+D74</f>
        <v>0</v>
      </c>
      <c r="E72" s="11">
        <f t="shared" si="0"/>
        <v>0</v>
      </c>
      <c r="F72" s="11">
        <f>F73+F74</f>
        <v>0</v>
      </c>
      <c r="G72" s="11">
        <f t="shared" si="1"/>
        <v>0</v>
      </c>
      <c r="H72"/>
      <c r="I72"/>
    </row>
    <row r="73" spans="1:9" ht="21" customHeight="1" x14ac:dyDescent="0.25">
      <c r="A73" s="4" t="s">
        <v>53</v>
      </c>
      <c r="B73" s="10">
        <v>4717321</v>
      </c>
      <c r="C73" s="12">
        <v>321095</v>
      </c>
      <c r="D73" s="12">
        <v>0</v>
      </c>
      <c r="E73" s="12">
        <f t="shared" si="0"/>
        <v>0</v>
      </c>
      <c r="F73" s="12">
        <v>0</v>
      </c>
      <c r="G73" s="12">
        <f t="shared" si="1"/>
        <v>0</v>
      </c>
      <c r="H73"/>
      <c r="I73"/>
    </row>
    <row r="74" spans="1:9" ht="21" customHeight="1" x14ac:dyDescent="0.25">
      <c r="A74" s="4" t="s">
        <v>54</v>
      </c>
      <c r="B74" s="10">
        <v>4717323</v>
      </c>
      <c r="C74" s="12">
        <v>54266.1</v>
      </c>
      <c r="D74" s="12">
        <v>0</v>
      </c>
      <c r="E74" s="12">
        <f t="shared" si="0"/>
        <v>0</v>
      </c>
      <c r="F74" s="12">
        <v>0</v>
      </c>
      <c r="G74" s="12">
        <f t="shared" si="1"/>
        <v>0</v>
      </c>
      <c r="H74"/>
      <c r="I74"/>
    </row>
    <row r="75" spans="1:9" ht="21.75" customHeight="1" x14ac:dyDescent="0.25">
      <c r="A75" s="2" t="s">
        <v>16</v>
      </c>
      <c r="B75" s="3"/>
      <c r="C75" s="11">
        <f>C49+C51+C60+C63+C65+C67+C72</f>
        <v>745408.7</v>
      </c>
      <c r="D75" s="11">
        <f>D49+D51+D60+D63+D65+D67+D72</f>
        <v>119917</v>
      </c>
      <c r="E75" s="11">
        <f t="shared" si="0"/>
        <v>16.087416205364924</v>
      </c>
      <c r="F75" s="11">
        <f>F49+F51+F60+F63+F65+F67+F72</f>
        <v>27145.599999999999</v>
      </c>
      <c r="G75" s="11">
        <f t="shared" si="1"/>
        <v>92771.4</v>
      </c>
      <c r="H75"/>
      <c r="I75"/>
    </row>
    <row r="76" spans="1:9" ht="21.75" customHeight="1" x14ac:dyDescent="0.25">
      <c r="A76" s="2" t="s">
        <v>17</v>
      </c>
      <c r="B76" s="3"/>
      <c r="C76" s="11">
        <f>C47+C75</f>
        <v>3565653.2000000011</v>
      </c>
      <c r="D76" s="11">
        <f>D47+D75</f>
        <v>899416.29999999993</v>
      </c>
      <c r="E76" s="11">
        <f t="shared" si="0"/>
        <v>25.224446954067197</v>
      </c>
      <c r="F76" s="11">
        <f>F47+F75</f>
        <v>714699.70000000007</v>
      </c>
      <c r="G76" s="11">
        <f t="shared" si="1"/>
        <v>184716.59999999986</v>
      </c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</sheetData>
  <mergeCells count="3">
    <mergeCell ref="A1:G1"/>
    <mergeCell ref="A2:G2"/>
    <mergeCell ref="A3:G3"/>
  </mergeCells>
  <pageMargins left="0.59055118110236227" right="0.19685039370078741" top="0.39370078740157483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січень-квітень 2024</vt:lpstr>
      <vt:lpstr>'січень-квітень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2024-05-31T10:02:16Z</dcterms:modified>
</cp:coreProperties>
</file>