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25" windowWidth="15120" windowHeight="5790" tabRatio="845"/>
  </bookViews>
  <sheets>
    <sheet name="січень-березень 2024" sheetId="3" r:id="rId1"/>
  </sheets>
  <definedNames>
    <definedName name="_xlnm.Print_Titles" localSheetId="0">'січень-березень 2024'!$5:$6</definedName>
  </definedNames>
  <calcPr calcId="145621" refMode="R1C1"/>
</workbook>
</file>

<file path=xl/calcChain.xml><?xml version="1.0" encoding="utf-8"?>
<calcChain xmlns="http://schemas.openxmlformats.org/spreadsheetml/2006/main">
  <c r="G68" i="3" l="1"/>
  <c r="E68" i="3"/>
  <c r="G67" i="3"/>
  <c r="E67" i="3"/>
  <c r="G66" i="3"/>
  <c r="F66" i="3"/>
  <c r="D66" i="3"/>
  <c r="C66" i="3"/>
  <c r="E66" i="3" s="1"/>
  <c r="G65" i="3"/>
  <c r="E65" i="3"/>
  <c r="G64" i="3"/>
  <c r="E64" i="3"/>
  <c r="G63" i="3"/>
  <c r="E63" i="3"/>
  <c r="G62" i="3"/>
  <c r="E62" i="3"/>
  <c r="F61" i="3"/>
  <c r="D61" i="3"/>
  <c r="G61" i="3" s="1"/>
  <c r="C61" i="3"/>
  <c r="G60" i="3"/>
  <c r="E60" i="3"/>
  <c r="G59" i="3"/>
  <c r="F59" i="3"/>
  <c r="D59" i="3"/>
  <c r="C59" i="3"/>
  <c r="E59" i="3" s="1"/>
  <c r="G58" i="3"/>
  <c r="E58" i="3"/>
  <c r="F57" i="3"/>
  <c r="D57" i="3"/>
  <c r="G57" i="3" s="1"/>
  <c r="C57" i="3"/>
  <c r="G56" i="3"/>
  <c r="E56" i="3"/>
  <c r="G55" i="3"/>
  <c r="F55" i="3"/>
  <c r="D55" i="3"/>
  <c r="C55" i="3"/>
  <c r="E55" i="3" s="1"/>
  <c r="G54" i="3"/>
  <c r="E54" i="3"/>
  <c r="G53" i="3"/>
  <c r="E53" i="3"/>
  <c r="G52" i="3"/>
  <c r="E52" i="3"/>
  <c r="G51" i="3"/>
  <c r="E51" i="3"/>
  <c r="G50" i="3"/>
  <c r="E50" i="3"/>
  <c r="G49" i="3"/>
  <c r="E49" i="3"/>
  <c r="F48" i="3"/>
  <c r="D48" i="3"/>
  <c r="G48" i="3" s="1"/>
  <c r="C48" i="3"/>
  <c r="G47" i="3"/>
  <c r="E47" i="3"/>
  <c r="G46" i="3"/>
  <c r="F46" i="3"/>
  <c r="F69" i="3" s="1"/>
  <c r="D46" i="3"/>
  <c r="D69" i="3" s="1"/>
  <c r="C46" i="3"/>
  <c r="E46" i="3" s="1"/>
  <c r="G43" i="3"/>
  <c r="E43" i="3"/>
  <c r="G42" i="3"/>
  <c r="F42" i="3"/>
  <c r="D42" i="3"/>
  <c r="C42" i="3"/>
  <c r="E42" i="3" s="1"/>
  <c r="G41" i="3"/>
  <c r="E41" i="3"/>
  <c r="G40" i="3"/>
  <c r="E40" i="3"/>
  <c r="F39" i="3"/>
  <c r="D39" i="3"/>
  <c r="G39" i="3" s="1"/>
  <c r="C39" i="3"/>
  <c r="G38" i="3"/>
  <c r="E38" i="3"/>
  <c r="G37" i="3"/>
  <c r="E37" i="3"/>
  <c r="G36" i="3"/>
  <c r="E36" i="3"/>
  <c r="G35" i="3"/>
  <c r="E35" i="3"/>
  <c r="G34" i="3"/>
  <c r="F34" i="3"/>
  <c r="D34" i="3"/>
  <c r="C34" i="3"/>
  <c r="E34" i="3" s="1"/>
  <c r="G33" i="3"/>
  <c r="E33" i="3"/>
  <c r="G32" i="3"/>
  <c r="E32" i="3"/>
  <c r="G31" i="3"/>
  <c r="E31" i="3"/>
  <c r="G30" i="3"/>
  <c r="E30" i="3"/>
  <c r="G29" i="3"/>
  <c r="E29" i="3"/>
  <c r="G28" i="3"/>
  <c r="E28" i="3"/>
  <c r="G27" i="3"/>
  <c r="E27" i="3"/>
  <c r="G26" i="3"/>
  <c r="E26" i="3"/>
  <c r="G25" i="3"/>
  <c r="E25" i="3"/>
  <c r="F24" i="3"/>
  <c r="D24" i="3"/>
  <c r="G24" i="3" s="1"/>
  <c r="C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F10" i="3"/>
  <c r="D10" i="3"/>
  <c r="C10" i="3"/>
  <c r="E10" i="3" s="1"/>
  <c r="G9" i="3"/>
  <c r="E9" i="3"/>
  <c r="F8" i="3"/>
  <c r="F44" i="3" s="1"/>
  <c r="D8" i="3"/>
  <c r="D44" i="3" s="1"/>
  <c r="C8" i="3"/>
  <c r="C44" i="3" s="1"/>
  <c r="D70" i="3" l="1"/>
  <c r="G44" i="3"/>
  <c r="E44" i="3"/>
  <c r="F70" i="3"/>
  <c r="G69" i="3"/>
  <c r="E8" i="3"/>
  <c r="G8" i="3"/>
  <c r="E24" i="3"/>
  <c r="E39" i="3"/>
  <c r="E48" i="3"/>
  <c r="E57" i="3"/>
  <c r="E61" i="3"/>
  <c r="C69" i="3"/>
  <c r="C70" i="3" s="1"/>
  <c r="E69" i="3" l="1"/>
  <c r="G70" i="3"/>
  <c r="E70" i="3"/>
</calcChain>
</file>

<file path=xl/sharedStrings.xml><?xml version="1.0" encoding="utf-8"?>
<sst xmlns="http://schemas.openxmlformats.org/spreadsheetml/2006/main" count="77" uniqueCount="61">
  <si>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</si>
  <si>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</si>
  <si>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</si>
  <si>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</si>
  <si>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</si>
  <si>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</si>
  <si>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</si>
  <si>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</si>
  <si>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</si>
  <si>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</si>
  <si>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</si>
  <si>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</si>
  <si>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</si>
  <si>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</si>
  <si>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</si>
  <si>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</si>
  <si>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</si>
  <si>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</si>
  <si>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</si>
  <si>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</si>
  <si>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</si>
  <si>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</si>
  <si>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</si>
  <si>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</si>
  <si>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</si>
  <si>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</si>
  <si>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</si>
  <si>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</si>
  <si>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</si>
  <si>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</si>
  <si>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</si>
  <si>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</si>
  <si>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</si>
  <si>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</si>
  <si>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</si>
  <si>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</si>
  <si>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</si>
  <si>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</si>
  <si>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</si>
  <si>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</si>
  <si>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</si>
  <si>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</si>
  <si>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реабілітаційних послуг особам з інвалідністю та дітям з інвалідністю</t>
  </si>
  <si>
    <t xml:space="preserve">% виконання </t>
  </si>
  <si>
    <t>Виконано станом на 01.04 2023 року</t>
  </si>
  <si>
    <t>Інша діяльність, повʾязана з експлуатацією обʾєктів житлово-комунального господарства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</si>
  <si>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</si>
  <si>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</si>
  <si>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</si>
  <si>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</si>
  <si>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</si>
  <si>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</si>
  <si>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Будівництво установ та закладів соціальної сфери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</si>
  <si>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</si>
  <si>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Затверджені видатки на 2024 рік з урахуванням змін</t>
  </si>
  <si>
    <t>Інша діяльність у сфері житлово-комунального господарства</t>
  </si>
  <si>
    <t>5=4/3*100</t>
  </si>
  <si>
    <t>7=4-6</t>
  </si>
  <si>
    <t>Відхилення виконання 2024 до 2023 року</t>
  </si>
  <si>
    <t>щодо використання бюджетних коштів за січень - березень 2024 року</t>
  </si>
  <si>
    <t>Виконано станом на 01.04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</si>
</sst>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topLeftCell="A46" workbookViewId="0">
      <selection activeCell="J54" sqref="J54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59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54</v>
      </c>
      <c r="D5" s="3" t="s">
        <v>60</v>
      </c>
      <c r="E5" s="3" t="s">
        <v>43</v>
      </c>
      <c r="F5" s="3" t="s">
        <v>44</v>
      </c>
      <c r="G5" s="3" t="s">
        <v>58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56</v>
      </c>
      <c r="F6" s="9">
        <v>6</v>
      </c>
      <c r="G6" s="9" t="s">
        <v>57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128668.1</v>
      </c>
      <c r="D8" s="11">
        <f>SUM(D9:D9)</f>
        <v>32838</v>
      </c>
      <c r="E8" s="11">
        <f>D8/C8*100</f>
        <v>25.521477351418103</v>
      </c>
      <c r="F8" s="11">
        <f>SUM(F9:F9)</f>
        <v>28195.9</v>
      </c>
      <c r="G8" s="11">
        <f>D8-F8</f>
        <v>4642.0999999999985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128668.1</v>
      </c>
      <c r="D9" s="12">
        <v>32838</v>
      </c>
      <c r="E9" s="12">
        <f t="shared" ref="E9:E70" si="0">D9/C9*100</f>
        <v>25.521477351418103</v>
      </c>
      <c r="F9" s="12">
        <v>28195.9</v>
      </c>
      <c r="G9" s="12">
        <f t="shared" ref="G9:G70" si="1">D9-F9</f>
        <v>4642.0999999999985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SUM(C11:C23)</f>
        <v>2441911.7999999998</v>
      </c>
      <c r="D10" s="11">
        <f>SUM(D11:D23)</f>
        <v>517351.89999999997</v>
      </c>
      <c r="E10" s="11">
        <f t="shared" si="0"/>
        <v>21.186346697698092</v>
      </c>
      <c r="F10" s="11">
        <f>SUM(F11:F23)</f>
        <v>404285.8000000001</v>
      </c>
      <c r="G10" s="11">
        <f t="shared" si="1"/>
        <v>113066.09999999986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740689.6</v>
      </c>
      <c r="D11" s="12">
        <v>139514.4</v>
      </c>
      <c r="E11" s="12">
        <f t="shared" si="0"/>
        <v>18.835744419794743</v>
      </c>
      <c r="F11" s="12">
        <v>106289.3</v>
      </c>
      <c r="G11" s="12">
        <f t="shared" si="1"/>
        <v>33225.099999999991</v>
      </c>
      <c r="H11"/>
      <c r="I11"/>
    </row>
    <row r="12" spans="1:9" ht="45.75" customHeight="1" x14ac:dyDescent="0.25">
      <c r="A12" s="4" t="s">
        <v>46</v>
      </c>
      <c r="B12" s="10">
        <v>4711021</v>
      </c>
      <c r="C12" s="12">
        <v>690220.8</v>
      </c>
      <c r="D12" s="12">
        <v>164125.20000000001</v>
      </c>
      <c r="E12" s="12">
        <f t="shared" si="0"/>
        <v>23.778651701020891</v>
      </c>
      <c r="F12" s="12">
        <v>101711.2</v>
      </c>
      <c r="G12" s="12">
        <f t="shared" si="1"/>
        <v>62414.000000000015</v>
      </c>
      <c r="H12"/>
      <c r="I12"/>
    </row>
    <row r="13" spans="1:9" ht="69" customHeight="1" x14ac:dyDescent="0.25">
      <c r="A13" s="4" t="s">
        <v>47</v>
      </c>
      <c r="B13" s="10">
        <v>4711022</v>
      </c>
      <c r="C13" s="12">
        <v>55716.7</v>
      </c>
      <c r="D13" s="12">
        <v>13027.7</v>
      </c>
      <c r="E13" s="12">
        <f t="shared" si="0"/>
        <v>23.382038060402</v>
      </c>
      <c r="F13" s="12">
        <v>9586.7999999999993</v>
      </c>
      <c r="G13" s="12">
        <f t="shared" si="1"/>
        <v>3440.9000000000015</v>
      </c>
      <c r="H13"/>
      <c r="I13"/>
    </row>
    <row r="14" spans="1:9" ht="44.25" customHeight="1" x14ac:dyDescent="0.25">
      <c r="A14" s="4" t="s">
        <v>48</v>
      </c>
      <c r="B14" s="10">
        <v>4711026</v>
      </c>
      <c r="C14" s="12">
        <v>2723.3</v>
      </c>
      <c r="D14" s="12">
        <v>591</v>
      </c>
      <c r="E14" s="12">
        <f t="shared" si="0"/>
        <v>21.701612014834943</v>
      </c>
      <c r="F14" s="12">
        <v>406.6</v>
      </c>
      <c r="G14" s="12">
        <f t="shared" si="1"/>
        <v>184.39999999999998</v>
      </c>
      <c r="H14"/>
      <c r="I14"/>
    </row>
    <row r="15" spans="1:9" ht="42.75" customHeight="1" x14ac:dyDescent="0.25">
      <c r="A15" s="4" t="s">
        <v>49</v>
      </c>
      <c r="B15" s="10">
        <v>4711031</v>
      </c>
      <c r="C15" s="12">
        <v>654937.5</v>
      </c>
      <c r="D15" s="12">
        <v>140047.9</v>
      </c>
      <c r="E15" s="12">
        <f t="shared" si="0"/>
        <v>21.383399179311002</v>
      </c>
      <c r="F15" s="12">
        <v>129540.2</v>
      </c>
      <c r="G15" s="12">
        <f t="shared" si="1"/>
        <v>10507.699999999997</v>
      </c>
      <c r="H15"/>
      <c r="I15"/>
    </row>
    <row r="16" spans="1:9" ht="58.5" customHeight="1" x14ac:dyDescent="0.25">
      <c r="A16" s="4" t="s">
        <v>50</v>
      </c>
      <c r="B16" s="10">
        <v>4711032</v>
      </c>
      <c r="C16" s="12">
        <v>32243.1</v>
      </c>
      <c r="D16" s="12">
        <v>7120.5</v>
      </c>
      <c r="E16" s="12">
        <f t="shared" si="0"/>
        <v>22.083794672348503</v>
      </c>
      <c r="F16" s="12">
        <v>6859.4</v>
      </c>
      <c r="G16" s="12">
        <f t="shared" si="1"/>
        <v>261.10000000000036</v>
      </c>
      <c r="H16"/>
      <c r="I16"/>
    </row>
    <row r="17" spans="1:9" ht="40.5" customHeight="1" x14ac:dyDescent="0.25">
      <c r="A17" s="4" t="s">
        <v>35</v>
      </c>
      <c r="B17" s="10">
        <v>4711070</v>
      </c>
      <c r="C17" s="12">
        <v>116289.5</v>
      </c>
      <c r="D17" s="12">
        <v>22675</v>
      </c>
      <c r="E17" s="12">
        <f t="shared" si="0"/>
        <v>19.498750962038706</v>
      </c>
      <c r="F17" s="12">
        <v>20671.900000000001</v>
      </c>
      <c r="G17" s="12">
        <f t="shared" si="1"/>
        <v>2003.0999999999985</v>
      </c>
      <c r="H17"/>
      <c r="I17"/>
    </row>
    <row r="18" spans="1:9" ht="21.75" customHeight="1" x14ac:dyDescent="0.25">
      <c r="A18" s="4" t="s">
        <v>36</v>
      </c>
      <c r="B18" s="10">
        <v>4711080</v>
      </c>
      <c r="C18" s="12">
        <v>98510.8</v>
      </c>
      <c r="D18" s="12">
        <v>19562.2</v>
      </c>
      <c r="E18" s="12">
        <f t="shared" si="0"/>
        <v>19.857924207295039</v>
      </c>
      <c r="F18" s="12">
        <v>18039.900000000001</v>
      </c>
      <c r="G18" s="12">
        <f t="shared" si="1"/>
        <v>1522.2999999999993</v>
      </c>
      <c r="H18"/>
      <c r="I18"/>
    </row>
    <row r="19" spans="1:9" ht="30" customHeight="1" x14ac:dyDescent="0.25">
      <c r="A19" s="4" t="s">
        <v>20</v>
      </c>
      <c r="B19" s="10">
        <v>4711141</v>
      </c>
      <c r="C19" s="12">
        <v>43412.9</v>
      </c>
      <c r="D19" s="12">
        <v>9180</v>
      </c>
      <c r="E19" s="12">
        <f t="shared" si="0"/>
        <v>21.145788463797626</v>
      </c>
      <c r="F19" s="12">
        <v>9781.4</v>
      </c>
      <c r="G19" s="12">
        <f t="shared" si="1"/>
        <v>-601.39999999999964</v>
      </c>
      <c r="H19"/>
      <c r="I19"/>
    </row>
    <row r="20" spans="1:9" ht="21.75" customHeight="1" x14ac:dyDescent="0.25">
      <c r="A20" s="4" t="s">
        <v>21</v>
      </c>
      <c r="B20" s="10">
        <v>4711142</v>
      </c>
      <c r="C20" s="12">
        <v>90.5</v>
      </c>
      <c r="D20" s="12">
        <v>12.7</v>
      </c>
      <c r="E20" s="12">
        <f t="shared" si="0"/>
        <v>14.033149171270717</v>
      </c>
      <c r="F20" s="12">
        <v>21.7</v>
      </c>
      <c r="G20" s="12">
        <f t="shared" si="1"/>
        <v>-9</v>
      </c>
      <c r="H20"/>
      <c r="I20"/>
    </row>
    <row r="21" spans="1:9" ht="31.5" customHeight="1" x14ac:dyDescent="0.25">
      <c r="A21" s="4" t="s">
        <v>38</v>
      </c>
      <c r="B21" s="10">
        <v>4711151</v>
      </c>
      <c r="C21" s="12">
        <v>4425.8999999999996</v>
      </c>
      <c r="D21" s="12">
        <v>909.8</v>
      </c>
      <c r="E21" s="12">
        <f t="shared" si="0"/>
        <v>20.556271040918229</v>
      </c>
      <c r="F21" s="12">
        <v>842.7</v>
      </c>
      <c r="G21" s="12">
        <f t="shared" si="1"/>
        <v>67.099999999999909</v>
      </c>
      <c r="H21"/>
      <c r="I21"/>
    </row>
    <row r="22" spans="1:9" ht="36" customHeight="1" x14ac:dyDescent="0.25">
      <c r="A22" s="4" t="s">
        <v>39</v>
      </c>
      <c r="B22" s="10">
        <v>4711152</v>
      </c>
      <c r="C22" s="12">
        <v>2651.2</v>
      </c>
      <c r="D22" s="12">
        <v>585.5</v>
      </c>
      <c r="E22" s="12">
        <f t="shared" si="0"/>
        <v>22.084339167169585</v>
      </c>
      <c r="F22" s="12">
        <v>316</v>
      </c>
      <c r="G22" s="12">
        <f t="shared" si="1"/>
        <v>269.5</v>
      </c>
      <c r="H22"/>
      <c r="I22"/>
    </row>
    <row r="23" spans="1:9" ht="53.25" customHeight="1" x14ac:dyDescent="0.25">
      <c r="A23" s="4" t="s">
        <v>40</v>
      </c>
      <c r="B23" s="10">
        <v>4711200</v>
      </c>
      <c r="C23" s="12">
        <v>0</v>
      </c>
      <c r="D23" s="12">
        <v>0</v>
      </c>
      <c r="E23" s="14" t="e">
        <f t="shared" si="0"/>
        <v>#DIV/0!</v>
      </c>
      <c r="F23" s="16">
        <v>218.7</v>
      </c>
      <c r="G23" s="16">
        <f t="shared" si="1"/>
        <v>-218.7</v>
      </c>
      <c r="H23"/>
      <c r="I23"/>
    </row>
    <row r="24" spans="1:9" ht="21.75" customHeight="1" x14ac:dyDescent="0.25">
      <c r="A24" s="2" t="s">
        <v>9</v>
      </c>
      <c r="B24" s="3">
        <v>4713000</v>
      </c>
      <c r="C24" s="11">
        <f>SUM(C25:C33)</f>
        <v>59365.200000000004</v>
      </c>
      <c r="D24" s="11">
        <f>SUM(D25:D33)</f>
        <v>12295.8</v>
      </c>
      <c r="E24" s="11">
        <f t="shared" si="0"/>
        <v>20.712134381759007</v>
      </c>
      <c r="F24" s="11">
        <f>SUM(F25:F33)</f>
        <v>12068.9</v>
      </c>
      <c r="G24" s="11">
        <f t="shared" si="1"/>
        <v>226.89999999999964</v>
      </c>
      <c r="H24"/>
      <c r="I24"/>
    </row>
    <row r="25" spans="1:9" s="13" customFormat="1" ht="34.5" customHeight="1" x14ac:dyDescent="0.25">
      <c r="A25" s="4" t="s">
        <v>42</v>
      </c>
      <c r="B25" s="10">
        <v>4713105</v>
      </c>
      <c r="C25" s="12">
        <v>20848.8</v>
      </c>
      <c r="D25" s="12">
        <v>4070.2</v>
      </c>
      <c r="E25" s="12">
        <f t="shared" si="0"/>
        <v>19.522466520854916</v>
      </c>
      <c r="F25" s="12">
        <v>4014.3</v>
      </c>
      <c r="G25" s="12">
        <f t="shared" si="1"/>
        <v>55.899999999999636</v>
      </c>
    </row>
    <row r="26" spans="1:9" ht="56.25" customHeight="1" x14ac:dyDescent="0.25">
      <c r="A26" s="4" t="s">
        <v>33</v>
      </c>
      <c r="B26" s="10">
        <v>4713111</v>
      </c>
      <c r="C26" s="12">
        <v>78</v>
      </c>
      <c r="D26" s="12">
        <v>0</v>
      </c>
      <c r="E26" s="12">
        <f t="shared" si="0"/>
        <v>0</v>
      </c>
      <c r="F26" s="12">
        <v>0</v>
      </c>
      <c r="G26" s="12">
        <f t="shared" si="1"/>
        <v>0</v>
      </c>
      <c r="H26"/>
      <c r="I26"/>
    </row>
    <row r="27" spans="1:9" ht="31.5" customHeight="1" x14ac:dyDescent="0.25">
      <c r="A27" s="4" t="s">
        <v>41</v>
      </c>
      <c r="B27" s="10">
        <v>4713121</v>
      </c>
      <c r="C27" s="12">
        <v>14205</v>
      </c>
      <c r="D27" s="12">
        <v>3151.1</v>
      </c>
      <c r="E27" s="12">
        <f t="shared" si="0"/>
        <v>22.183034142907427</v>
      </c>
      <c r="F27" s="12">
        <v>3082.7</v>
      </c>
      <c r="G27" s="12">
        <f t="shared" si="1"/>
        <v>68.400000000000091</v>
      </c>
      <c r="H27"/>
      <c r="I27"/>
    </row>
    <row r="28" spans="1:9" ht="21.75" customHeight="1" x14ac:dyDescent="0.25">
      <c r="A28" s="4" t="s">
        <v>22</v>
      </c>
      <c r="B28" s="10">
        <v>4713123</v>
      </c>
      <c r="C28" s="12">
        <v>90</v>
      </c>
      <c r="D28" s="12">
        <v>0</v>
      </c>
      <c r="E28" s="12">
        <f t="shared" si="0"/>
        <v>0</v>
      </c>
      <c r="F28" s="12">
        <v>0</v>
      </c>
      <c r="G28" s="12">
        <f t="shared" si="1"/>
        <v>0</v>
      </c>
      <c r="H28"/>
      <c r="I28"/>
    </row>
    <row r="29" spans="1:9" ht="58.5" customHeight="1" x14ac:dyDescent="0.25">
      <c r="A29" s="4" t="s">
        <v>53</v>
      </c>
      <c r="B29" s="10">
        <v>4713124</v>
      </c>
      <c r="C29" s="12">
        <v>2994.9</v>
      </c>
      <c r="D29" s="12">
        <v>549.4</v>
      </c>
      <c r="E29" s="12">
        <f t="shared" si="0"/>
        <v>18.344519015659955</v>
      </c>
      <c r="F29" s="12">
        <v>363.1</v>
      </c>
      <c r="G29" s="12">
        <f t="shared" si="1"/>
        <v>186.29999999999995</v>
      </c>
      <c r="H29"/>
      <c r="I29"/>
    </row>
    <row r="30" spans="1:9" ht="29.25" customHeight="1" x14ac:dyDescent="0.25">
      <c r="A30" s="4" t="s">
        <v>23</v>
      </c>
      <c r="B30" s="10">
        <v>4713132</v>
      </c>
      <c r="C30" s="12">
        <v>20773.8</v>
      </c>
      <c r="D30" s="12">
        <v>4450.5</v>
      </c>
      <c r="E30" s="12">
        <f t="shared" si="0"/>
        <v>21.423620136903214</v>
      </c>
      <c r="F30" s="12">
        <v>3170.9</v>
      </c>
      <c r="G30" s="12">
        <f t="shared" si="1"/>
        <v>1279.5999999999999</v>
      </c>
      <c r="H30"/>
      <c r="I30"/>
    </row>
    <row r="31" spans="1:9" ht="21.75" customHeight="1" x14ac:dyDescent="0.25">
      <c r="A31" s="4" t="s">
        <v>24</v>
      </c>
      <c r="B31" s="10">
        <v>4713133</v>
      </c>
      <c r="C31" s="12">
        <v>150</v>
      </c>
      <c r="D31" s="12">
        <v>52.7</v>
      </c>
      <c r="E31" s="12">
        <f t="shared" si="0"/>
        <v>35.133333333333333</v>
      </c>
      <c r="F31" s="12">
        <v>39.4</v>
      </c>
      <c r="G31" s="12">
        <f t="shared" si="1"/>
        <v>13.300000000000004</v>
      </c>
      <c r="H31"/>
      <c r="I31"/>
    </row>
    <row r="32" spans="1:9" ht="21.75" customHeight="1" x14ac:dyDescent="0.25">
      <c r="A32" s="4" t="s">
        <v>10</v>
      </c>
      <c r="B32" s="10">
        <v>4713210</v>
      </c>
      <c r="C32" s="12">
        <v>104.4</v>
      </c>
      <c r="D32" s="12">
        <v>0</v>
      </c>
      <c r="E32" s="12">
        <f t="shared" si="0"/>
        <v>0</v>
      </c>
      <c r="F32" s="12">
        <v>0</v>
      </c>
      <c r="G32" s="12">
        <f t="shared" si="1"/>
        <v>0</v>
      </c>
      <c r="H32"/>
      <c r="I32"/>
    </row>
    <row r="33" spans="1:9" ht="32.25" customHeight="1" x14ac:dyDescent="0.25">
      <c r="A33" s="4" t="s">
        <v>25</v>
      </c>
      <c r="B33" s="10">
        <v>4713242</v>
      </c>
      <c r="C33" s="12">
        <v>120.3</v>
      </c>
      <c r="D33" s="12">
        <v>21.9</v>
      </c>
      <c r="E33" s="12">
        <f t="shared" si="0"/>
        <v>18.204488778054863</v>
      </c>
      <c r="F33" s="12">
        <v>1398.5</v>
      </c>
      <c r="G33" s="12">
        <f t="shared" si="1"/>
        <v>-1376.6</v>
      </c>
      <c r="H33"/>
      <c r="I33"/>
    </row>
    <row r="34" spans="1:9" ht="22.5" customHeight="1" x14ac:dyDescent="0.25">
      <c r="A34" s="2" t="s">
        <v>11</v>
      </c>
      <c r="B34" s="3">
        <v>4714000</v>
      </c>
      <c r="C34" s="11">
        <f>SUM(C35:C38)</f>
        <v>34422.5</v>
      </c>
      <c r="D34" s="11">
        <f t="shared" ref="D34:F34" si="2">SUM(D35:D38)</f>
        <v>7043.0999999999995</v>
      </c>
      <c r="E34" s="11">
        <f t="shared" si="0"/>
        <v>20.460745152153386</v>
      </c>
      <c r="F34" s="11">
        <f t="shared" si="2"/>
        <v>6072.4</v>
      </c>
      <c r="G34" s="11">
        <f t="shared" si="1"/>
        <v>970.69999999999982</v>
      </c>
      <c r="H34"/>
      <c r="I34"/>
    </row>
    <row r="35" spans="1:9" ht="21.75" customHeight="1" x14ac:dyDescent="0.25">
      <c r="A35" s="4" t="s">
        <v>26</v>
      </c>
      <c r="B35" s="10">
        <v>4714030</v>
      </c>
      <c r="C35" s="12">
        <v>23033.5</v>
      </c>
      <c r="D35" s="12">
        <v>4595.3999999999996</v>
      </c>
      <c r="E35" s="12">
        <f t="shared" si="0"/>
        <v>19.950941020687257</v>
      </c>
      <c r="F35" s="12">
        <v>3997.8</v>
      </c>
      <c r="G35" s="12">
        <f t="shared" si="1"/>
        <v>597.59999999999945</v>
      </c>
      <c r="H35"/>
      <c r="I35"/>
    </row>
    <row r="36" spans="1:9" ht="32.25" customHeight="1" x14ac:dyDescent="0.25">
      <c r="A36" s="4" t="s">
        <v>27</v>
      </c>
      <c r="B36" s="10">
        <v>4714060</v>
      </c>
      <c r="C36" s="12">
        <v>7391.9</v>
      </c>
      <c r="D36" s="12">
        <v>1613.8</v>
      </c>
      <c r="E36" s="12">
        <f t="shared" si="0"/>
        <v>21.832005303102044</v>
      </c>
      <c r="F36" s="12">
        <v>1383.6</v>
      </c>
      <c r="G36" s="12">
        <f t="shared" si="1"/>
        <v>230.20000000000005</v>
      </c>
      <c r="H36"/>
      <c r="I36"/>
    </row>
    <row r="37" spans="1:9" ht="32.25" customHeight="1" x14ac:dyDescent="0.25">
      <c r="A37" s="4" t="s">
        <v>28</v>
      </c>
      <c r="B37" s="10">
        <v>4714081</v>
      </c>
      <c r="C37" s="12">
        <v>3747.1</v>
      </c>
      <c r="D37" s="12">
        <v>833.9</v>
      </c>
      <c r="E37" s="12">
        <f t="shared" si="0"/>
        <v>22.254543513650557</v>
      </c>
      <c r="F37" s="12">
        <v>691</v>
      </c>
      <c r="G37" s="12">
        <f t="shared" si="1"/>
        <v>142.89999999999998</v>
      </c>
      <c r="H37"/>
      <c r="I37"/>
    </row>
    <row r="38" spans="1:9" ht="24.75" customHeight="1" x14ac:dyDescent="0.25">
      <c r="A38" s="4" t="s">
        <v>29</v>
      </c>
      <c r="B38" s="10">
        <v>4714082</v>
      </c>
      <c r="C38" s="12">
        <v>250</v>
      </c>
      <c r="D38" s="12">
        <v>0</v>
      </c>
      <c r="E38" s="12">
        <f t="shared" si="0"/>
        <v>0</v>
      </c>
      <c r="F38" s="12">
        <v>0</v>
      </c>
      <c r="G38" s="12">
        <f t="shared" si="1"/>
        <v>0</v>
      </c>
      <c r="H38"/>
      <c r="I38"/>
    </row>
    <row r="39" spans="1:9" ht="21.75" customHeight="1" x14ac:dyDescent="0.25">
      <c r="A39" s="2" t="s">
        <v>12</v>
      </c>
      <c r="B39" s="3">
        <v>4715000</v>
      </c>
      <c r="C39" s="11">
        <f>C40+C41</f>
        <v>43849.7</v>
      </c>
      <c r="D39" s="11">
        <f t="shared" ref="D39:F39" si="3">D40+D41</f>
        <v>9160</v>
      </c>
      <c r="E39" s="11">
        <f t="shared" si="0"/>
        <v>20.889538582932154</v>
      </c>
      <c r="F39" s="11">
        <f t="shared" si="3"/>
        <v>8076.2999999999993</v>
      </c>
      <c r="G39" s="11">
        <f t="shared" si="1"/>
        <v>1083.7000000000007</v>
      </c>
      <c r="H39"/>
      <c r="I39"/>
    </row>
    <row r="40" spans="1:9" ht="36.75" customHeight="1" x14ac:dyDescent="0.25">
      <c r="A40" s="4" t="s">
        <v>30</v>
      </c>
      <c r="B40" s="10">
        <v>4715031</v>
      </c>
      <c r="C40" s="12">
        <v>43749.7</v>
      </c>
      <c r="D40" s="12">
        <v>9117.4</v>
      </c>
      <c r="E40" s="12">
        <f t="shared" si="0"/>
        <v>20.839914330841125</v>
      </c>
      <c r="F40" s="12">
        <v>8062.9</v>
      </c>
      <c r="G40" s="12">
        <f t="shared" si="1"/>
        <v>1054.5</v>
      </c>
      <c r="H40"/>
      <c r="I40"/>
    </row>
    <row r="41" spans="1:9" ht="55.5" customHeight="1" x14ac:dyDescent="0.25">
      <c r="A41" s="4" t="s">
        <v>31</v>
      </c>
      <c r="B41" s="10">
        <v>4715061</v>
      </c>
      <c r="C41" s="12">
        <v>100</v>
      </c>
      <c r="D41" s="12">
        <v>42.6</v>
      </c>
      <c r="E41" s="12">
        <f t="shared" si="0"/>
        <v>42.6</v>
      </c>
      <c r="F41" s="12">
        <v>13.4</v>
      </c>
      <c r="G41" s="12">
        <f t="shared" si="1"/>
        <v>29.200000000000003</v>
      </c>
      <c r="H41"/>
      <c r="I41"/>
    </row>
    <row r="42" spans="1:9" ht="21.75" customHeight="1" x14ac:dyDescent="0.25">
      <c r="A42" s="2" t="s">
        <v>13</v>
      </c>
      <c r="B42" s="3">
        <v>4716000</v>
      </c>
      <c r="C42" s="11">
        <f>SUM(C43:C43)</f>
        <v>2816.7</v>
      </c>
      <c r="D42" s="11">
        <f>SUM(D43:D43)</f>
        <v>234.5</v>
      </c>
      <c r="E42" s="11">
        <f t="shared" si="0"/>
        <v>8.3253452621862465</v>
      </c>
      <c r="F42" s="11">
        <f>SUM(F43:F43)</f>
        <v>0</v>
      </c>
      <c r="G42" s="11">
        <f t="shared" si="1"/>
        <v>234.5</v>
      </c>
      <c r="H42"/>
      <c r="I42"/>
    </row>
    <row r="43" spans="1:9" ht="33.75" customHeight="1" x14ac:dyDescent="0.25">
      <c r="A43" s="4" t="s">
        <v>32</v>
      </c>
      <c r="B43" s="10">
        <v>4716011</v>
      </c>
      <c r="C43" s="12">
        <v>2816.7</v>
      </c>
      <c r="D43" s="12">
        <v>234.5</v>
      </c>
      <c r="E43" s="12">
        <f t="shared" si="0"/>
        <v>8.3253452621862465</v>
      </c>
      <c r="F43" s="12">
        <v>0</v>
      </c>
      <c r="G43" s="12">
        <f t="shared" si="1"/>
        <v>234.5</v>
      </c>
      <c r="H43"/>
      <c r="I43"/>
    </row>
    <row r="44" spans="1:9" ht="21.75" customHeight="1" x14ac:dyDescent="0.25">
      <c r="A44" s="2" t="s">
        <v>14</v>
      </c>
      <c r="B44" s="3"/>
      <c r="C44" s="11">
        <f>C8+C10+C24+C34+C39+C42</f>
        <v>2711034.0000000005</v>
      </c>
      <c r="D44" s="11">
        <f>D8+D10+D24+D34+D39+D42</f>
        <v>578923.29999999993</v>
      </c>
      <c r="E44" s="11">
        <f t="shared" si="0"/>
        <v>21.354335652005833</v>
      </c>
      <c r="F44" s="11">
        <f>F8+F10+F24+F34+F39+F42</f>
        <v>458699.30000000016</v>
      </c>
      <c r="G44" s="11">
        <f t="shared" si="1"/>
        <v>120223.99999999977</v>
      </c>
      <c r="H44"/>
      <c r="I44"/>
    </row>
    <row r="45" spans="1:9" ht="21.75" customHeight="1" x14ac:dyDescent="0.25">
      <c r="A45" s="3" t="s">
        <v>15</v>
      </c>
      <c r="B45" s="10"/>
      <c r="C45" s="12"/>
      <c r="D45" s="12"/>
      <c r="E45" s="11"/>
      <c r="F45" s="12"/>
      <c r="G45" s="11"/>
      <c r="H45"/>
      <c r="I45"/>
    </row>
    <row r="46" spans="1:9" ht="21.75" customHeight="1" x14ac:dyDescent="0.25">
      <c r="A46" s="2" t="s">
        <v>5</v>
      </c>
      <c r="B46" s="3">
        <v>4710100</v>
      </c>
      <c r="C46" s="11">
        <f>SUM(C47:C47)</f>
        <v>0</v>
      </c>
      <c r="D46" s="11">
        <f>SUM(D47:D47)</f>
        <v>0</v>
      </c>
      <c r="E46" s="15" t="e">
        <f>D46/C46*100</f>
        <v>#DIV/0!</v>
      </c>
      <c r="F46" s="11">
        <f>SUM(F47:F47)</f>
        <v>123.8</v>
      </c>
      <c r="G46" s="11">
        <f>D46-F46</f>
        <v>-123.8</v>
      </c>
      <c r="H46"/>
      <c r="I46"/>
    </row>
    <row r="47" spans="1:9" ht="36" customHeight="1" x14ac:dyDescent="0.25">
      <c r="A47" s="4" t="s">
        <v>7</v>
      </c>
      <c r="B47" s="10">
        <v>4710160</v>
      </c>
      <c r="C47" s="12">
        <v>0</v>
      </c>
      <c r="D47" s="12">
        <v>0</v>
      </c>
      <c r="E47" s="14" t="e">
        <f t="shared" ref="E47" si="4">D47/C47*100</f>
        <v>#DIV/0!</v>
      </c>
      <c r="F47" s="12">
        <v>123.8</v>
      </c>
      <c r="G47" s="12">
        <f t="shared" ref="G47" si="5">D47-F47</f>
        <v>-123.8</v>
      </c>
      <c r="H47"/>
      <c r="I47"/>
    </row>
    <row r="48" spans="1:9" ht="21.75" customHeight="1" x14ac:dyDescent="0.25">
      <c r="A48" s="2" t="s">
        <v>8</v>
      </c>
      <c r="B48" s="3">
        <v>4711000</v>
      </c>
      <c r="C48" s="11">
        <f>SUM(C49:C54)</f>
        <v>233224.6</v>
      </c>
      <c r="D48" s="11">
        <f>SUM(D49:D54)</f>
        <v>113677.3</v>
      </c>
      <c r="E48" s="11">
        <f t="shared" si="0"/>
        <v>48.741556422435714</v>
      </c>
      <c r="F48" s="11">
        <f>SUM(F49:F54)</f>
        <v>12199.6</v>
      </c>
      <c r="G48" s="11">
        <f t="shared" si="1"/>
        <v>101477.7</v>
      </c>
      <c r="H48"/>
      <c r="I48"/>
    </row>
    <row r="49" spans="1:9" ht="21.75" customHeight="1" x14ac:dyDescent="0.25">
      <c r="A49" s="4" t="s">
        <v>19</v>
      </c>
      <c r="B49" s="10">
        <v>4711010</v>
      </c>
      <c r="C49" s="12">
        <v>129702.6</v>
      </c>
      <c r="D49" s="12">
        <v>103996.4</v>
      </c>
      <c r="E49" s="12">
        <f t="shared" si="0"/>
        <v>80.180659447073538</v>
      </c>
      <c r="F49" s="12">
        <v>10784.7</v>
      </c>
      <c r="G49" s="12">
        <f t="shared" si="1"/>
        <v>93211.7</v>
      </c>
      <c r="H49"/>
      <c r="I49"/>
    </row>
    <row r="50" spans="1:9" ht="32.25" customHeight="1" x14ac:dyDescent="0.25">
      <c r="A50" s="4" t="s">
        <v>37</v>
      </c>
      <c r="B50" s="10">
        <v>4711021</v>
      </c>
      <c r="C50" s="12">
        <v>96747</v>
      </c>
      <c r="D50" s="12">
        <v>8392.6</v>
      </c>
      <c r="E50" s="12">
        <f t="shared" si="0"/>
        <v>8.6747909495901681</v>
      </c>
      <c r="F50" s="12">
        <v>683.4</v>
      </c>
      <c r="G50" s="12">
        <f t="shared" si="1"/>
        <v>7709.2000000000007</v>
      </c>
      <c r="H50"/>
      <c r="I50"/>
    </row>
    <row r="51" spans="1:9" ht="70.5" customHeight="1" x14ac:dyDescent="0.25">
      <c r="A51" s="4" t="s">
        <v>47</v>
      </c>
      <c r="B51" s="10">
        <v>4711022</v>
      </c>
      <c r="C51" s="12">
        <v>0</v>
      </c>
      <c r="D51" s="12">
        <v>44.4</v>
      </c>
      <c r="E51" s="14" t="e">
        <f t="shared" si="0"/>
        <v>#DIV/0!</v>
      </c>
      <c r="F51" s="12">
        <v>0</v>
      </c>
      <c r="G51" s="12">
        <f t="shared" si="1"/>
        <v>44.4</v>
      </c>
      <c r="H51"/>
      <c r="I51"/>
    </row>
    <row r="52" spans="1:9" ht="42.75" customHeight="1" x14ac:dyDescent="0.25">
      <c r="A52" s="4" t="s">
        <v>35</v>
      </c>
      <c r="B52" s="10">
        <v>4711070</v>
      </c>
      <c r="C52" s="12">
        <v>115</v>
      </c>
      <c r="D52" s="12">
        <v>160.6</v>
      </c>
      <c r="E52" s="12">
        <f t="shared" si="0"/>
        <v>139.65217391304347</v>
      </c>
      <c r="F52" s="12">
        <v>57.6</v>
      </c>
      <c r="G52" s="12">
        <f t="shared" si="1"/>
        <v>103</v>
      </c>
      <c r="H52"/>
      <c r="I52"/>
    </row>
    <row r="53" spans="1:9" ht="21.75" customHeight="1" x14ac:dyDescent="0.25">
      <c r="A53" s="4" t="s">
        <v>36</v>
      </c>
      <c r="B53" s="10">
        <v>4711080</v>
      </c>
      <c r="C53" s="12">
        <v>6660</v>
      </c>
      <c r="D53" s="12">
        <v>1083.3</v>
      </c>
      <c r="E53" s="12">
        <f t="shared" si="0"/>
        <v>16.265765765765767</v>
      </c>
      <c r="F53" s="12">
        <v>665.9</v>
      </c>
      <c r="G53" s="12">
        <f t="shared" si="1"/>
        <v>417.4</v>
      </c>
      <c r="H53"/>
      <c r="I53"/>
    </row>
    <row r="54" spans="1:9" ht="30" customHeight="1" x14ac:dyDescent="0.25">
      <c r="A54" s="4" t="s">
        <v>20</v>
      </c>
      <c r="B54" s="10">
        <v>4711141</v>
      </c>
      <c r="C54" s="12">
        <v>0</v>
      </c>
      <c r="D54" s="12">
        <v>0</v>
      </c>
      <c r="E54" s="14" t="e">
        <f t="shared" si="0"/>
        <v>#DIV/0!</v>
      </c>
      <c r="F54" s="12">
        <v>8</v>
      </c>
      <c r="G54" s="12">
        <f t="shared" si="1"/>
        <v>-8</v>
      </c>
      <c r="H54"/>
      <c r="I54"/>
    </row>
    <row r="55" spans="1:9" ht="21.75" customHeight="1" x14ac:dyDescent="0.25">
      <c r="A55" s="2" t="s">
        <v>9</v>
      </c>
      <c r="B55" s="3">
        <v>4713000</v>
      </c>
      <c r="C55" s="11">
        <f>SUM(C56:C56)</f>
        <v>751.9</v>
      </c>
      <c r="D55" s="11">
        <f>SUM(D56:D56)</f>
        <v>658.9</v>
      </c>
      <c r="E55" s="11">
        <f t="shared" si="0"/>
        <v>87.631333953983244</v>
      </c>
      <c r="F55" s="11">
        <f>SUM(F56:F56)</f>
        <v>72.099999999999994</v>
      </c>
      <c r="G55" s="11">
        <f t="shared" si="1"/>
        <v>586.79999999999995</v>
      </c>
      <c r="H55"/>
      <c r="I55"/>
    </row>
    <row r="56" spans="1:9" ht="32.25" customHeight="1" x14ac:dyDescent="0.25">
      <c r="A56" s="4" t="s">
        <v>23</v>
      </c>
      <c r="B56" s="10">
        <v>4713132</v>
      </c>
      <c r="C56" s="12">
        <v>751.9</v>
      </c>
      <c r="D56" s="12">
        <v>658.9</v>
      </c>
      <c r="E56" s="12">
        <f t="shared" si="0"/>
        <v>87.631333953983244</v>
      </c>
      <c r="F56" s="12">
        <v>72.099999999999994</v>
      </c>
      <c r="G56" s="12">
        <f t="shared" si="1"/>
        <v>586.79999999999995</v>
      </c>
      <c r="H56"/>
      <c r="I56"/>
    </row>
    <row r="57" spans="1:9" ht="21.75" customHeight="1" x14ac:dyDescent="0.25">
      <c r="A57" s="2" t="s">
        <v>11</v>
      </c>
      <c r="B57" s="3">
        <v>4714000</v>
      </c>
      <c r="C57" s="11">
        <f>SUM(C58:C58)</f>
        <v>3244.6</v>
      </c>
      <c r="D57" s="11">
        <f>SUM(D58:D58)</f>
        <v>375.5</v>
      </c>
      <c r="E57" s="11">
        <f t="shared" si="0"/>
        <v>11.573075263514763</v>
      </c>
      <c r="F57" s="11">
        <f>SUM(F58:F58)</f>
        <v>346.9</v>
      </c>
      <c r="G57" s="11">
        <f t="shared" si="1"/>
        <v>28.600000000000023</v>
      </c>
      <c r="H57"/>
      <c r="I57"/>
    </row>
    <row r="58" spans="1:9" ht="30" customHeight="1" x14ac:dyDescent="0.25">
      <c r="A58" s="4" t="s">
        <v>27</v>
      </c>
      <c r="B58" s="10">
        <v>4714060</v>
      </c>
      <c r="C58" s="12">
        <v>3244.6</v>
      </c>
      <c r="D58" s="12">
        <v>375.5</v>
      </c>
      <c r="E58" s="12">
        <f t="shared" si="0"/>
        <v>11.573075263514763</v>
      </c>
      <c r="F58" s="12">
        <v>346.9</v>
      </c>
      <c r="G58" s="12">
        <f t="shared" si="1"/>
        <v>28.600000000000023</v>
      </c>
      <c r="H58"/>
      <c r="I58"/>
    </row>
    <row r="59" spans="1:9" ht="21.75" customHeight="1" x14ac:dyDescent="0.25">
      <c r="A59" s="2" t="s">
        <v>12</v>
      </c>
      <c r="B59" s="3">
        <v>4715000</v>
      </c>
      <c r="C59" s="11">
        <f>C60</f>
        <v>50</v>
      </c>
      <c r="D59" s="11">
        <f t="shared" ref="D59:F59" si="6">D60</f>
        <v>45.6</v>
      </c>
      <c r="E59" s="11">
        <f t="shared" si="0"/>
        <v>91.2</v>
      </c>
      <c r="F59" s="11">
        <f t="shared" si="6"/>
        <v>26.1</v>
      </c>
      <c r="G59" s="11">
        <f t="shared" si="1"/>
        <v>19.5</v>
      </c>
      <c r="H59"/>
      <c r="I59"/>
    </row>
    <row r="60" spans="1:9" ht="30" customHeight="1" x14ac:dyDescent="0.25">
      <c r="A60" s="4" t="s">
        <v>30</v>
      </c>
      <c r="B60" s="10">
        <v>4715031</v>
      </c>
      <c r="C60" s="12">
        <v>50</v>
      </c>
      <c r="D60" s="12">
        <v>45.6</v>
      </c>
      <c r="E60" s="12">
        <f t="shared" si="0"/>
        <v>91.2</v>
      </c>
      <c r="F60" s="12">
        <v>26.1</v>
      </c>
      <c r="G60" s="12">
        <f t="shared" si="1"/>
        <v>19.5</v>
      </c>
      <c r="H60"/>
      <c r="I60"/>
    </row>
    <row r="61" spans="1:9" ht="21.75" customHeight="1" x14ac:dyDescent="0.25">
      <c r="A61" s="2" t="s">
        <v>13</v>
      </c>
      <c r="B61" s="3">
        <v>4716000</v>
      </c>
      <c r="C61" s="11">
        <f>SUM(C62:C65)</f>
        <v>75472</v>
      </c>
      <c r="D61" s="11">
        <f>SUM(D62:D65)</f>
        <v>0</v>
      </c>
      <c r="E61" s="11">
        <f t="shared" si="0"/>
        <v>0</v>
      </c>
      <c r="F61" s="11">
        <f>SUM(F62:F65)</f>
        <v>9507.3000000000011</v>
      </c>
      <c r="G61" s="11">
        <f t="shared" si="1"/>
        <v>-9507.3000000000011</v>
      </c>
      <c r="H61"/>
      <c r="I61"/>
    </row>
    <row r="62" spans="1:9" ht="30" customHeight="1" x14ac:dyDescent="0.25">
      <c r="A62" s="4" t="s">
        <v>32</v>
      </c>
      <c r="B62" s="10">
        <v>4716011</v>
      </c>
      <c r="C62" s="12">
        <v>65970</v>
      </c>
      <c r="D62" s="12">
        <v>0</v>
      </c>
      <c r="E62" s="12">
        <f t="shared" si="0"/>
        <v>0</v>
      </c>
      <c r="F62" s="12">
        <v>0</v>
      </c>
      <c r="G62" s="12">
        <f t="shared" si="1"/>
        <v>0</v>
      </c>
      <c r="H62"/>
      <c r="I62"/>
    </row>
    <row r="63" spans="1:9" ht="33" customHeight="1" x14ac:dyDescent="0.25">
      <c r="A63" s="4" t="s">
        <v>34</v>
      </c>
      <c r="B63" s="10">
        <v>4716015</v>
      </c>
      <c r="C63" s="12">
        <v>7002</v>
      </c>
      <c r="D63" s="12">
        <v>0</v>
      </c>
      <c r="E63" s="12">
        <f t="shared" si="0"/>
        <v>0</v>
      </c>
      <c r="F63" s="12">
        <v>8981.6</v>
      </c>
      <c r="G63" s="12">
        <f t="shared" si="1"/>
        <v>-8981.6</v>
      </c>
      <c r="H63"/>
      <c r="I63"/>
    </row>
    <row r="64" spans="1:9" ht="35.25" customHeight="1" x14ac:dyDescent="0.25">
      <c r="A64" s="4" t="s">
        <v>45</v>
      </c>
      <c r="B64" s="10">
        <v>4716017</v>
      </c>
      <c r="C64" s="12">
        <v>0</v>
      </c>
      <c r="D64" s="12">
        <v>0</v>
      </c>
      <c r="E64" s="14" t="e">
        <f t="shared" si="0"/>
        <v>#DIV/0!</v>
      </c>
      <c r="F64" s="12">
        <v>525.70000000000005</v>
      </c>
      <c r="G64" s="12">
        <f t="shared" si="1"/>
        <v>-525.70000000000005</v>
      </c>
      <c r="H64"/>
      <c r="I64"/>
    </row>
    <row r="65" spans="1:9" ht="35.25" customHeight="1" x14ac:dyDescent="0.25">
      <c r="A65" s="4" t="s">
        <v>55</v>
      </c>
      <c r="B65" s="10">
        <v>4716090</v>
      </c>
      <c r="C65" s="12">
        <v>2500</v>
      </c>
      <c r="D65" s="12">
        <v>0</v>
      </c>
      <c r="E65" s="12">
        <f t="shared" si="0"/>
        <v>0</v>
      </c>
      <c r="F65" s="12">
        <v>0</v>
      </c>
      <c r="G65" s="12">
        <f t="shared" si="1"/>
        <v>0</v>
      </c>
      <c r="H65"/>
      <c r="I65"/>
    </row>
    <row r="66" spans="1:9" ht="21" customHeight="1" x14ac:dyDescent="0.25">
      <c r="A66" s="2" t="s">
        <v>18</v>
      </c>
      <c r="B66" s="3">
        <v>4717300</v>
      </c>
      <c r="C66" s="11">
        <f>C67+C68</f>
        <v>375361.1</v>
      </c>
      <c r="D66" s="11">
        <f>D67+D68</f>
        <v>0</v>
      </c>
      <c r="E66" s="11">
        <f t="shared" si="0"/>
        <v>0</v>
      </c>
      <c r="F66" s="11">
        <f>F67+F68</f>
        <v>0</v>
      </c>
      <c r="G66" s="11">
        <f t="shared" si="1"/>
        <v>0</v>
      </c>
      <c r="H66"/>
      <c r="I66"/>
    </row>
    <row r="67" spans="1:9" ht="21" customHeight="1" x14ac:dyDescent="0.25">
      <c r="A67" s="4" t="s">
        <v>51</v>
      </c>
      <c r="B67" s="10">
        <v>4717321</v>
      </c>
      <c r="C67" s="12">
        <v>321095</v>
      </c>
      <c r="D67" s="12">
        <v>0</v>
      </c>
      <c r="E67" s="12">
        <f t="shared" si="0"/>
        <v>0</v>
      </c>
      <c r="F67" s="12">
        <v>0</v>
      </c>
      <c r="G67" s="12">
        <f t="shared" si="1"/>
        <v>0</v>
      </c>
      <c r="H67"/>
      <c r="I67"/>
    </row>
    <row r="68" spans="1:9" ht="21" customHeight="1" x14ac:dyDescent="0.25">
      <c r="A68" s="4" t="s">
        <v>52</v>
      </c>
      <c r="B68" s="10">
        <v>4717323</v>
      </c>
      <c r="C68" s="12">
        <v>54266.1</v>
      </c>
      <c r="D68" s="12">
        <v>0</v>
      </c>
      <c r="E68" s="12">
        <f t="shared" si="0"/>
        <v>0</v>
      </c>
      <c r="F68" s="12">
        <v>0</v>
      </c>
      <c r="G68" s="12">
        <f t="shared" si="1"/>
        <v>0</v>
      </c>
      <c r="H68"/>
      <c r="I68"/>
    </row>
    <row r="69" spans="1:9" ht="21.75" customHeight="1" x14ac:dyDescent="0.25">
      <c r="A69" s="2" t="s">
        <v>16</v>
      </c>
      <c r="B69" s="3"/>
      <c r="C69" s="11">
        <f>C46+C48+C55+C57+C59+C61+C66</f>
        <v>688104.2</v>
      </c>
      <c r="D69" s="11">
        <f>D46+D48+D55+D57+D59+D61+D66</f>
        <v>114757.3</v>
      </c>
      <c r="E69" s="11">
        <f t="shared" si="0"/>
        <v>16.677314278854858</v>
      </c>
      <c r="F69" s="11">
        <f>F46+F48+F55+F57+F59+F61+F66</f>
        <v>22275.800000000003</v>
      </c>
      <c r="G69" s="11">
        <f t="shared" si="1"/>
        <v>92481.5</v>
      </c>
      <c r="H69"/>
      <c r="I69"/>
    </row>
    <row r="70" spans="1:9" ht="21.75" customHeight="1" x14ac:dyDescent="0.25">
      <c r="A70" s="2" t="s">
        <v>17</v>
      </c>
      <c r="B70" s="3"/>
      <c r="C70" s="11">
        <f>C44+C69</f>
        <v>3399138.2</v>
      </c>
      <c r="D70" s="11">
        <f>D44+D69</f>
        <v>693680.6</v>
      </c>
      <c r="E70" s="11">
        <f t="shared" si="0"/>
        <v>20.407543300240043</v>
      </c>
      <c r="F70" s="11">
        <f>F44+F69</f>
        <v>480975.10000000015</v>
      </c>
      <c r="G70" s="11">
        <f t="shared" si="1"/>
        <v>212705.49999999983</v>
      </c>
      <c r="H70"/>
      <c r="I70"/>
    </row>
    <row r="71" spans="1:9" x14ac:dyDescent="0.25">
      <c r="H71"/>
      <c r="I71"/>
    </row>
    <row r="72" spans="1:9" x14ac:dyDescent="0.25">
      <c r="H72"/>
      <c r="I72"/>
    </row>
    <row r="73" spans="1:9" x14ac:dyDescent="0.25">
      <c r="H73"/>
      <c r="I73"/>
    </row>
    <row r="74" spans="1:9" x14ac:dyDescent="0.25">
      <c r="H74"/>
      <c r="I74"/>
    </row>
    <row r="75" spans="1:9" x14ac:dyDescent="0.25">
      <c r="H75"/>
      <c r="I75"/>
    </row>
    <row r="76" spans="1:9" x14ac:dyDescent="0.25">
      <c r="H76"/>
      <c r="I76"/>
    </row>
    <row r="77" spans="1:9" x14ac:dyDescent="0.25">
      <c r="H77"/>
      <c r="I77"/>
    </row>
    <row r="78" spans="1:9" x14ac:dyDescent="0.25"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</sheetData>
  <mergeCells count="3">
    <mergeCell ref="A1:G1"/>
    <mergeCell ref="A2:G2"/>
    <mergeCell ref="A3:G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січень-березень 2024</vt:lpstr>
      <vt:lpstr>'січень-березень 2024'!Заголовки_для_печати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2024-05-08T13:48:05Z</dcterms:modified>
</cp:coreProperties>
</file>