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685" windowWidth="15120" windowHeight="5430" tabRatio="845"/>
  </bookViews>
  <sheets>
    <sheet name="2025 рік" sheetId="12" r:id="rId1"/>
  </sheets>
  <definedNames>
    <definedName name="_xlnm.Print_Titles" localSheetId="0">'2025 рік'!$5:$6</definedName>
  </definedNames>
  <calcPr calcId="145621" refMode="R1C1"/>
</workbook>
</file>

<file path=xl/calcChain.xml><?xml version="1.0" encoding="utf-8"?>
<calcChain xmlns="http://schemas.openxmlformats.org/spreadsheetml/2006/main">
  <c r="F96" i="12" l="1"/>
  <c r="D96" i="12"/>
  <c r="C96" i="12"/>
  <c r="G99" i="12"/>
  <c r="E99" i="12"/>
  <c r="F90" i="12"/>
  <c r="D90" i="12"/>
  <c r="C90" i="12"/>
  <c r="G94" i="12"/>
  <c r="E94" i="12"/>
  <c r="G78" i="12"/>
  <c r="E78" i="12"/>
  <c r="G63" i="12"/>
  <c r="E63" i="12"/>
  <c r="G62" i="12"/>
  <c r="E62" i="12"/>
  <c r="G36" i="12"/>
  <c r="E36" i="12"/>
  <c r="C10" i="12"/>
  <c r="G29" i="12"/>
  <c r="E29" i="12"/>
  <c r="G48" i="12"/>
  <c r="G101" i="12" l="1"/>
  <c r="E101" i="12"/>
  <c r="F100" i="12"/>
  <c r="D100" i="12"/>
  <c r="G100" i="12" s="1"/>
  <c r="C100" i="12"/>
  <c r="G98" i="12"/>
  <c r="E98" i="12"/>
  <c r="G97" i="12"/>
  <c r="E97" i="12"/>
  <c r="G95" i="12"/>
  <c r="E95" i="12"/>
  <c r="G93" i="12"/>
  <c r="E93" i="12"/>
  <c r="G92" i="12"/>
  <c r="E92" i="12"/>
  <c r="G91" i="12"/>
  <c r="E91" i="12"/>
  <c r="G89" i="12"/>
  <c r="E89" i="12"/>
  <c r="F88" i="12"/>
  <c r="D88" i="12"/>
  <c r="C88" i="12"/>
  <c r="G87" i="12"/>
  <c r="E87" i="12"/>
  <c r="G86" i="12"/>
  <c r="E86" i="12"/>
  <c r="G85" i="12"/>
  <c r="E85" i="12"/>
  <c r="F84" i="12"/>
  <c r="D84" i="12"/>
  <c r="C84" i="12"/>
  <c r="G83" i="12"/>
  <c r="E83" i="12"/>
  <c r="G82" i="12"/>
  <c r="E82" i="12"/>
  <c r="G81" i="12"/>
  <c r="E81" i="12"/>
  <c r="G80" i="12"/>
  <c r="E80" i="12"/>
  <c r="G79" i="12"/>
  <c r="E79" i="12"/>
  <c r="G77" i="12"/>
  <c r="E77" i="12"/>
  <c r="G76" i="12"/>
  <c r="E76" i="12"/>
  <c r="G75" i="12"/>
  <c r="E75" i="12"/>
  <c r="F74" i="12"/>
  <c r="D74" i="12"/>
  <c r="C74" i="12"/>
  <c r="G73" i="12"/>
  <c r="E73" i="12"/>
  <c r="G72" i="12"/>
  <c r="E72" i="12"/>
  <c r="G71" i="12"/>
  <c r="E71" i="12"/>
  <c r="G70" i="12"/>
  <c r="E70" i="12"/>
  <c r="G69" i="12"/>
  <c r="E69" i="12"/>
  <c r="G68" i="12"/>
  <c r="E68" i="12"/>
  <c r="G67" i="12"/>
  <c r="E67" i="12"/>
  <c r="G66" i="12"/>
  <c r="E66" i="12"/>
  <c r="G65" i="12"/>
  <c r="E65" i="12"/>
  <c r="G64" i="12"/>
  <c r="E64" i="12"/>
  <c r="G61" i="12"/>
  <c r="E61" i="12"/>
  <c r="G60" i="12"/>
  <c r="E60" i="12"/>
  <c r="G59" i="12"/>
  <c r="E59" i="12"/>
  <c r="G58" i="12"/>
  <c r="E58" i="12"/>
  <c r="G57" i="12"/>
  <c r="E57" i="12"/>
  <c r="G56" i="12"/>
  <c r="E56" i="12"/>
  <c r="F55" i="12"/>
  <c r="D55" i="12"/>
  <c r="C55" i="12"/>
  <c r="C102" i="12" s="1"/>
  <c r="G54" i="12"/>
  <c r="E54" i="12"/>
  <c r="F53" i="12"/>
  <c r="D53" i="12"/>
  <c r="C53" i="12"/>
  <c r="G50" i="12"/>
  <c r="E50" i="12"/>
  <c r="F49" i="12"/>
  <c r="D49" i="12"/>
  <c r="C49" i="12"/>
  <c r="E48" i="12"/>
  <c r="G47" i="12"/>
  <c r="E47" i="12"/>
  <c r="F46" i="12"/>
  <c r="D46" i="12"/>
  <c r="C46" i="12"/>
  <c r="E46" i="12" s="1"/>
  <c r="G45" i="12"/>
  <c r="E45" i="12"/>
  <c r="G44" i="12"/>
  <c r="E44" i="12"/>
  <c r="G43" i="12"/>
  <c r="E43" i="12"/>
  <c r="F42" i="12"/>
  <c r="D42" i="12"/>
  <c r="G42" i="12" s="1"/>
  <c r="C42" i="12"/>
  <c r="G41" i="12"/>
  <c r="E41" i="12"/>
  <c r="G40" i="12"/>
  <c r="E40" i="12"/>
  <c r="G39" i="12"/>
  <c r="E39" i="12"/>
  <c r="G38" i="12"/>
  <c r="E38" i="12"/>
  <c r="G37" i="12"/>
  <c r="E37" i="12"/>
  <c r="G35" i="12"/>
  <c r="E35" i="12"/>
  <c r="G34" i="12"/>
  <c r="E34" i="12"/>
  <c r="G33" i="12"/>
  <c r="E33" i="12"/>
  <c r="F32" i="12"/>
  <c r="D32" i="12"/>
  <c r="C32" i="12"/>
  <c r="G31" i="12"/>
  <c r="E31" i="12"/>
  <c r="G30" i="12"/>
  <c r="E30" i="12"/>
  <c r="G28" i="12"/>
  <c r="E28" i="12"/>
  <c r="G27" i="12"/>
  <c r="E27" i="12"/>
  <c r="G26" i="12"/>
  <c r="E26" i="12"/>
  <c r="G25" i="12"/>
  <c r="E25" i="12"/>
  <c r="G24" i="12"/>
  <c r="E24" i="12"/>
  <c r="G23" i="12"/>
  <c r="E23" i="12"/>
  <c r="G22" i="12"/>
  <c r="E22" i="12"/>
  <c r="G21" i="12"/>
  <c r="E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F10" i="12"/>
  <c r="D10" i="12"/>
  <c r="G9" i="12"/>
  <c r="E9" i="12"/>
  <c r="F8" i="12"/>
  <c r="D8" i="12"/>
  <c r="G8" i="12" s="1"/>
  <c r="C8" i="12"/>
  <c r="G90" i="12" l="1"/>
  <c r="G84" i="12"/>
  <c r="D102" i="12"/>
  <c r="F102" i="12"/>
  <c r="G55" i="12"/>
  <c r="G49" i="12"/>
  <c r="G10" i="12"/>
  <c r="F51" i="12"/>
  <c r="F103" i="12" s="1"/>
  <c r="G32" i="12"/>
  <c r="G46" i="12"/>
  <c r="G74" i="12"/>
  <c r="G88" i="12"/>
  <c r="G96" i="12"/>
  <c r="E90" i="12"/>
  <c r="E84" i="12"/>
  <c r="E55" i="12"/>
  <c r="E32" i="12"/>
  <c r="D51" i="12"/>
  <c r="E8" i="12"/>
  <c r="C51" i="12"/>
  <c r="C103" i="12" s="1"/>
  <c r="E10" i="12"/>
  <c r="E42" i="12"/>
  <c r="E49" i="12"/>
  <c r="E53" i="12"/>
  <c r="G53" i="12"/>
  <c r="E74" i="12"/>
  <c r="E88" i="12"/>
  <c r="E96" i="12"/>
  <c r="E100" i="12"/>
  <c r="D103" i="12" l="1"/>
  <c r="G103" i="12" s="1"/>
  <c r="G51" i="12"/>
  <c r="E102" i="12"/>
  <c r="G102" i="12"/>
  <c r="E51" i="12"/>
  <c r="E103" i="12" l="1"/>
</calcChain>
</file>

<file path=xl/sharedStrings.xml><?xml version="1.0" encoding="utf-8"?>
<sst xmlns="http://schemas.openxmlformats.org/spreadsheetml/2006/main" count="110" uniqueCount="87">
  <si>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</si>
  <si>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</si>
  <si>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</si>
  <si>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</si>
  <si>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</si>
  <si>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</si>
  <si>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</si>
  <si>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</si>
  <si>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</si>
  <si>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</si>
  <si>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</si>
  <si>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</si>
  <si>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</si>
  <si>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</si>
  <si>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</si>
  <si>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</si>
  <si>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</si>
  <si>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</si>
  <si>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</si>
  <si>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</si>
  <si>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</si>
  <si>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</si>
  <si>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</si>
  <si>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</si>
  <si>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</si>
  <si>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</si>
  <si>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</si>
  <si>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</si>
  <si>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</si>
  <si>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</si>
  <si>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</si>
  <si>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</si>
  <si>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</si>
  <si>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</si>
  <si>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</si>
  <si>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</si>
  <si>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</si>
  <si>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</si>
  <si>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</si>
  <si>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</si>
  <si>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</si>
  <si>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</si>
  <si>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</si>
  <si>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</si>
  <si>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5=4/3*100</t>
  </si>
  <si>
    <t>7=4-6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</si>
  <si>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</si>
  <si>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</si>
  <si>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</si>
  <si>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</si>
  <si>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</si>
  <si>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</si>
  <si>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</si>
  <si>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</si>
  <si>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</si>
  <si>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</si>
  <si>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</si>
  <si>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</si>
  <si>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</si>
  <si>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</si>
  <si>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</si>
  <si>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</si>
  <si>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</si>
  <si>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</si>
  <si>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</si>
  <si>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</si>
  <si>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</si>
  <si>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</si>
  <si>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</si>
  <si>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Резервний фонд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</si>
  <si>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</si>
  <si>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субвенції з державного бюджету місцевим бюджетам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</si>
  <si>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</si>
  <si>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</si>
  <si>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</si>
  <si>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</si>
  <si>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</si>
  <si>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</si>
  <si>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Реалізація проектів (заходів) з відновлення об’єктів житлового фонду, пошкоджених/знищених внаслідок збройної агресії, за рахунок коштів місцевих бюджетів</t>
  </si>
  <si>
    <t>щодо використання бюджетних коштів у 2025 році</t>
  </si>
  <si>
    <t>Виконано у 2025 році</t>
  </si>
  <si>
    <t>Виконано у 2024 році</t>
  </si>
  <si>
    <r>
      <t>Заходи державної політики з питань сім</t>
    </r>
    <r>
      <rPr>
        <sz val="9"/>
        <color theme="1"/>
        <rFont val="Calibri"/>
        <family val="2"/>
        <charset val="204"/>
      </rPr>
      <t>ʾ</t>
    </r>
    <r>
      <rPr>
        <sz val="9"/>
        <color theme="1"/>
        <rFont val="Arial"/>
        <family val="2"/>
        <charset val="204"/>
      </rPr>
      <t>ї</t>
    </r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</si>
  <si>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</si>
  <si>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</si>
  <si>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Інша діяльність у сфері житлово-комунального господарства</t>
  </si>
  <si>
    <r>
      <t>Внески до статутного капіталу суб</t>
    </r>
    <r>
      <rPr>
        <sz val="9"/>
        <color theme="1"/>
        <rFont val="Calibri"/>
        <family val="2"/>
        <charset val="204"/>
      </rPr>
      <t>ʾ</t>
    </r>
    <r>
      <rPr>
        <sz val="9"/>
        <color theme="1"/>
        <rFont val="Arial"/>
        <family val="2"/>
        <charset val="204"/>
      </rPr>
      <t>єктів господарювання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</si>
</sst>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abSelected="1" topLeftCell="A91" workbookViewId="0">
      <selection activeCell="K101" sqref="K101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79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52</v>
      </c>
      <c r="D5" s="3" t="s">
        <v>80</v>
      </c>
      <c r="E5" s="3" t="s">
        <v>35</v>
      </c>
      <c r="F5" s="3" t="s">
        <v>81</v>
      </c>
      <c r="G5" s="3" t="s">
        <v>53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44</v>
      </c>
      <c r="F6" s="9">
        <v>6</v>
      </c>
      <c r="G6" s="9" t="s">
        <v>45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196586.8</v>
      </c>
      <c r="D8" s="11">
        <f>SUM(D9:D9)</f>
        <v>179172</v>
      </c>
      <c r="E8" s="11">
        <f>D8/C8*100</f>
        <v>91.141419464582569</v>
      </c>
      <c r="F8" s="11">
        <f>SUM(F9:F9)</f>
        <v>158503.29999999999</v>
      </c>
      <c r="G8" s="11">
        <f>D8-F8</f>
        <v>20668.700000000012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196586.8</v>
      </c>
      <c r="D9" s="12">
        <v>179172</v>
      </c>
      <c r="E9" s="12">
        <f t="shared" ref="E9:E103" si="0">D9/C9*100</f>
        <v>91.141419464582569</v>
      </c>
      <c r="F9" s="12">
        <v>158503.29999999999</v>
      </c>
      <c r="G9" s="12">
        <f t="shared" ref="G9:G103" si="1">D9-F9</f>
        <v>20668.700000000012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SUM(C11:C31)</f>
        <v>3084513.6999999993</v>
      </c>
      <c r="D10" s="11">
        <f>SUM(D11:D31)</f>
        <v>3017045.6</v>
      </c>
      <c r="E10" s="11">
        <f t="shared" si="0"/>
        <v>97.812682757739111</v>
      </c>
      <c r="F10" s="11">
        <f>SUM(F11:F31)</f>
        <v>2436731.6000000006</v>
      </c>
      <c r="G10" s="11">
        <f t="shared" si="1"/>
        <v>580313.99999999953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1010028.6</v>
      </c>
      <c r="D11" s="12">
        <v>992925.7</v>
      </c>
      <c r="E11" s="12">
        <f t="shared" si="0"/>
        <v>98.306691513487834</v>
      </c>
      <c r="F11" s="12">
        <v>740464.7</v>
      </c>
      <c r="G11" s="12">
        <f t="shared" si="1"/>
        <v>252461</v>
      </c>
      <c r="H11"/>
      <c r="I11"/>
    </row>
    <row r="12" spans="1:9" ht="45.75" customHeight="1" x14ac:dyDescent="0.25">
      <c r="A12" s="4" t="s">
        <v>38</v>
      </c>
      <c r="B12" s="10">
        <v>4711021</v>
      </c>
      <c r="C12" s="12">
        <v>883430.5</v>
      </c>
      <c r="D12" s="12">
        <v>868510.9</v>
      </c>
      <c r="E12" s="12">
        <f t="shared" si="0"/>
        <v>98.311174450055788</v>
      </c>
      <c r="F12" s="12">
        <v>712369.4</v>
      </c>
      <c r="G12" s="12">
        <f t="shared" si="1"/>
        <v>156141.5</v>
      </c>
      <c r="H12"/>
      <c r="I12"/>
    </row>
    <row r="13" spans="1:9" ht="82.5" customHeight="1" x14ac:dyDescent="0.25">
      <c r="A13" s="4" t="s">
        <v>54</v>
      </c>
      <c r="B13" s="10">
        <v>4711022</v>
      </c>
      <c r="C13" s="12">
        <v>70333.899999999994</v>
      </c>
      <c r="D13" s="12">
        <v>65526.1</v>
      </c>
      <c r="E13" s="12">
        <f t="shared" si="0"/>
        <v>93.164320477038814</v>
      </c>
      <c r="F13" s="12">
        <v>55099.1</v>
      </c>
      <c r="G13" s="12">
        <f t="shared" si="1"/>
        <v>10427</v>
      </c>
      <c r="H13"/>
      <c r="I13"/>
    </row>
    <row r="14" spans="1:9" ht="44.25" customHeight="1" x14ac:dyDescent="0.25">
      <c r="A14" s="4" t="s">
        <v>39</v>
      </c>
      <c r="B14" s="10">
        <v>4711026</v>
      </c>
      <c r="C14" s="12">
        <v>2854.3</v>
      </c>
      <c r="D14" s="12">
        <v>1946.1</v>
      </c>
      <c r="E14" s="12">
        <f t="shared" si="0"/>
        <v>68.181340433731549</v>
      </c>
      <c r="F14" s="12">
        <v>2319.9</v>
      </c>
      <c r="G14" s="12">
        <f t="shared" si="1"/>
        <v>-373.80000000000018</v>
      </c>
      <c r="H14"/>
      <c r="I14"/>
    </row>
    <row r="15" spans="1:9" ht="42.75" customHeight="1" x14ac:dyDescent="0.25">
      <c r="A15" s="4" t="s">
        <v>40</v>
      </c>
      <c r="B15" s="10">
        <v>4711031</v>
      </c>
      <c r="C15" s="12">
        <v>643498.19999999995</v>
      </c>
      <c r="D15" s="12">
        <v>643498.1</v>
      </c>
      <c r="E15" s="12">
        <f t="shared" si="0"/>
        <v>99.99998445994099</v>
      </c>
      <c r="F15" s="12">
        <v>631251.6</v>
      </c>
      <c r="G15" s="12">
        <f t="shared" si="1"/>
        <v>12246.5</v>
      </c>
      <c r="H15"/>
      <c r="I15"/>
    </row>
    <row r="16" spans="1:9" ht="80.25" customHeight="1" x14ac:dyDescent="0.25">
      <c r="A16" s="4" t="s">
        <v>55</v>
      </c>
      <c r="B16" s="10">
        <v>4711032</v>
      </c>
      <c r="C16" s="12">
        <v>32860.400000000001</v>
      </c>
      <c r="D16" s="12">
        <v>32860.400000000001</v>
      </c>
      <c r="E16" s="12">
        <f t="shared" si="0"/>
        <v>100</v>
      </c>
      <c r="F16" s="12">
        <v>32243.200000000001</v>
      </c>
      <c r="G16" s="12">
        <f t="shared" si="1"/>
        <v>617.20000000000073</v>
      </c>
      <c r="H16"/>
      <c r="I16"/>
    </row>
    <row r="17" spans="1:9" ht="88.5" customHeight="1" x14ac:dyDescent="0.25">
      <c r="A17" s="4" t="s">
        <v>46</v>
      </c>
      <c r="B17" s="10">
        <v>4711061</v>
      </c>
      <c r="C17" s="12">
        <v>0</v>
      </c>
      <c r="D17" s="12">
        <v>0</v>
      </c>
      <c r="E17" s="14" t="e">
        <f t="shared" si="0"/>
        <v>#DIV/0!</v>
      </c>
      <c r="F17" s="12">
        <v>155.69999999999999</v>
      </c>
      <c r="G17" s="12">
        <f t="shared" si="1"/>
        <v>-155.69999999999999</v>
      </c>
      <c r="H17"/>
      <c r="I17"/>
    </row>
    <row r="18" spans="1:9" ht="45" customHeight="1" x14ac:dyDescent="0.25">
      <c r="A18" s="4" t="s">
        <v>29</v>
      </c>
      <c r="B18" s="10">
        <v>4711070</v>
      </c>
      <c r="C18" s="12">
        <v>152994.79999999999</v>
      </c>
      <c r="D18" s="12">
        <v>150291.9</v>
      </c>
      <c r="E18" s="12">
        <f t="shared" si="0"/>
        <v>98.233338649418158</v>
      </c>
      <c r="F18" s="12">
        <v>111957</v>
      </c>
      <c r="G18" s="12">
        <f t="shared" si="1"/>
        <v>38334.899999999994</v>
      </c>
      <c r="H18"/>
      <c r="I18"/>
    </row>
    <row r="19" spans="1:9" ht="32.25" customHeight="1" x14ac:dyDescent="0.25">
      <c r="A19" s="4" t="s">
        <v>56</v>
      </c>
      <c r="B19" s="10">
        <v>4711080</v>
      </c>
      <c r="C19" s="12">
        <v>113782.39999999999</v>
      </c>
      <c r="D19" s="12">
        <v>112826.5</v>
      </c>
      <c r="E19" s="12">
        <f t="shared" si="0"/>
        <v>99.159887645189414</v>
      </c>
      <c r="F19" s="12">
        <v>98177.7</v>
      </c>
      <c r="G19" s="12">
        <f t="shared" si="1"/>
        <v>14648.800000000003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43477.9</v>
      </c>
      <c r="D20" s="12">
        <v>42299.6</v>
      </c>
      <c r="E20" s="12">
        <f t="shared" si="0"/>
        <v>97.289887506066293</v>
      </c>
      <c r="F20" s="12">
        <v>42326.8</v>
      </c>
      <c r="G20" s="12">
        <f t="shared" si="1"/>
        <v>-27.200000000004366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72.400000000000006</v>
      </c>
      <c r="D21" s="12">
        <v>48.8</v>
      </c>
      <c r="E21" s="12">
        <f t="shared" si="0"/>
        <v>67.403314917127062</v>
      </c>
      <c r="F21" s="12">
        <v>48.9</v>
      </c>
      <c r="G21" s="12">
        <f t="shared" si="1"/>
        <v>-0.10000000000000142</v>
      </c>
      <c r="H21"/>
      <c r="I21"/>
    </row>
    <row r="22" spans="1:9" ht="31.5" customHeight="1" x14ac:dyDescent="0.25">
      <c r="A22" s="4" t="s">
        <v>31</v>
      </c>
      <c r="B22" s="10">
        <v>4711151</v>
      </c>
      <c r="C22" s="12">
        <v>4652.3999999999996</v>
      </c>
      <c r="D22" s="12">
        <v>4333.1000000000004</v>
      </c>
      <c r="E22" s="12">
        <f t="shared" si="0"/>
        <v>93.136875591092789</v>
      </c>
      <c r="F22" s="12">
        <v>4327</v>
      </c>
      <c r="G22" s="12">
        <f t="shared" si="1"/>
        <v>6.1000000000003638</v>
      </c>
      <c r="H22"/>
      <c r="I22"/>
    </row>
    <row r="23" spans="1:9" ht="36" customHeight="1" x14ac:dyDescent="0.25">
      <c r="A23" s="4" t="s">
        <v>32</v>
      </c>
      <c r="B23" s="10">
        <v>4711152</v>
      </c>
      <c r="C23" s="12">
        <v>3026</v>
      </c>
      <c r="D23" s="12">
        <v>3025.9</v>
      </c>
      <c r="E23" s="12">
        <f t="shared" si="0"/>
        <v>99.996695307336424</v>
      </c>
      <c r="F23" s="12">
        <v>2651.2</v>
      </c>
      <c r="G23" s="12">
        <f t="shared" si="1"/>
        <v>374.70000000000027</v>
      </c>
      <c r="H23"/>
      <c r="I23"/>
    </row>
    <row r="24" spans="1:9" ht="84.75" customHeight="1" x14ac:dyDescent="0.25">
      <c r="A24" s="4" t="s">
        <v>57</v>
      </c>
      <c r="B24" s="10">
        <v>4711200</v>
      </c>
      <c r="C24" s="12">
        <v>2322.9</v>
      </c>
      <c r="D24" s="12">
        <v>2322.9</v>
      </c>
      <c r="E24" s="12">
        <f t="shared" si="0"/>
        <v>100</v>
      </c>
      <c r="F24" s="12">
        <v>1719.4</v>
      </c>
      <c r="G24" s="12">
        <f t="shared" si="1"/>
        <v>603.5</v>
      </c>
      <c r="H24"/>
      <c r="I24"/>
    </row>
    <row r="25" spans="1:9" ht="69.75" customHeight="1" x14ac:dyDescent="0.25">
      <c r="A25" s="4" t="s">
        <v>37</v>
      </c>
      <c r="B25" s="10">
        <v>4711210</v>
      </c>
      <c r="C25" s="12">
        <v>0</v>
      </c>
      <c r="D25" s="12">
        <v>0</v>
      </c>
      <c r="E25" s="14" t="e">
        <f t="shared" si="0"/>
        <v>#DIV/0!</v>
      </c>
      <c r="F25" s="12">
        <v>834</v>
      </c>
      <c r="G25" s="12">
        <f t="shared" si="1"/>
        <v>-834</v>
      </c>
      <c r="H25"/>
      <c r="I25"/>
    </row>
    <row r="26" spans="1:9" ht="110.25" customHeight="1" x14ac:dyDescent="0.25">
      <c r="A26" s="4" t="s">
        <v>74</v>
      </c>
      <c r="B26" s="10">
        <v>4711231</v>
      </c>
      <c r="C26" s="12">
        <v>7860.4</v>
      </c>
      <c r="D26" s="12">
        <v>0</v>
      </c>
      <c r="E26" s="15">
        <f t="shared" si="0"/>
        <v>0</v>
      </c>
      <c r="F26" s="12">
        <v>0</v>
      </c>
      <c r="G26" s="12">
        <f t="shared" si="1"/>
        <v>0</v>
      </c>
      <c r="H26"/>
      <c r="I26"/>
    </row>
    <row r="27" spans="1:9" ht="104.25" customHeight="1" x14ac:dyDescent="0.25">
      <c r="A27" s="4" t="s">
        <v>71</v>
      </c>
      <c r="B27" s="10">
        <v>4711232</v>
      </c>
      <c r="C27" s="12">
        <v>7860.4</v>
      </c>
      <c r="D27" s="12">
        <v>0</v>
      </c>
      <c r="E27" s="15">
        <f t="shared" si="0"/>
        <v>0</v>
      </c>
      <c r="F27" s="12">
        <v>0</v>
      </c>
      <c r="G27" s="12">
        <f t="shared" si="1"/>
        <v>0</v>
      </c>
      <c r="H27"/>
      <c r="I27"/>
    </row>
    <row r="28" spans="1:9" ht="91.5" customHeight="1" x14ac:dyDescent="0.25">
      <c r="A28" s="4" t="s">
        <v>47</v>
      </c>
      <c r="B28" s="10">
        <v>4711291</v>
      </c>
      <c r="C28" s="12">
        <v>119.4</v>
      </c>
      <c r="D28" s="12">
        <v>0</v>
      </c>
      <c r="E28" s="15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52.5" customHeight="1" x14ac:dyDescent="0.25">
      <c r="A29" s="4" t="s">
        <v>51</v>
      </c>
      <c r="B29" s="10">
        <v>4711403</v>
      </c>
      <c r="C29" s="12">
        <v>0</v>
      </c>
      <c r="D29" s="12">
        <v>0</v>
      </c>
      <c r="E29" s="14" t="e">
        <f t="shared" ref="E29" si="2">D29/C29*100</f>
        <v>#DIV/0!</v>
      </c>
      <c r="F29" s="12">
        <v>786</v>
      </c>
      <c r="G29" s="12">
        <f t="shared" ref="G29" si="3">D29-F29</f>
        <v>-786</v>
      </c>
      <c r="H29"/>
      <c r="I29"/>
    </row>
    <row r="30" spans="1:9" ht="47.25" customHeight="1" x14ac:dyDescent="0.25">
      <c r="A30" s="4" t="s">
        <v>58</v>
      </c>
      <c r="B30" s="10">
        <v>4711600</v>
      </c>
      <c r="C30" s="12">
        <v>77296.2</v>
      </c>
      <c r="D30" s="12">
        <v>75019.7</v>
      </c>
      <c r="E30" s="12">
        <f t="shared" si="0"/>
        <v>97.0548358134035</v>
      </c>
      <c r="F30" s="12">
        <v>0</v>
      </c>
      <c r="G30" s="12">
        <f t="shared" si="1"/>
        <v>75019.7</v>
      </c>
      <c r="H30"/>
      <c r="I30"/>
    </row>
    <row r="31" spans="1:9" ht="47.25" customHeight="1" x14ac:dyDescent="0.25">
      <c r="A31" s="4" t="s">
        <v>75</v>
      </c>
      <c r="B31" s="10">
        <v>4711702</v>
      </c>
      <c r="C31" s="12">
        <v>28042.6</v>
      </c>
      <c r="D31" s="12">
        <v>21609.9</v>
      </c>
      <c r="E31" s="12">
        <f t="shared" si="0"/>
        <v>77.060971521898836</v>
      </c>
      <c r="F31" s="12">
        <v>0</v>
      </c>
      <c r="G31" s="12">
        <f t="shared" si="1"/>
        <v>21609.9</v>
      </c>
      <c r="H31"/>
      <c r="I31"/>
    </row>
    <row r="32" spans="1:9" ht="21.75" customHeight="1" x14ac:dyDescent="0.25">
      <c r="A32" s="2" t="s">
        <v>9</v>
      </c>
      <c r="B32" s="3">
        <v>4713000</v>
      </c>
      <c r="C32" s="11">
        <f>SUM(C33:C41)</f>
        <v>67638.399999999994</v>
      </c>
      <c r="D32" s="11">
        <f>SUM(D33:D41)</f>
        <v>66948.899999999994</v>
      </c>
      <c r="E32" s="11">
        <f t="shared" si="0"/>
        <v>98.980608648341772</v>
      </c>
      <c r="F32" s="11">
        <f>SUM(F33:F41)</f>
        <v>58225.2</v>
      </c>
      <c r="G32" s="11">
        <f t="shared" si="1"/>
        <v>8723.6999999999971</v>
      </c>
      <c r="H32"/>
      <c r="I32"/>
    </row>
    <row r="33" spans="1:9" s="13" customFormat="1" ht="34.5" customHeight="1" x14ac:dyDescent="0.25">
      <c r="A33" s="4" t="s">
        <v>34</v>
      </c>
      <c r="B33" s="10">
        <v>4713105</v>
      </c>
      <c r="C33" s="12">
        <v>25945</v>
      </c>
      <c r="D33" s="12">
        <v>25564</v>
      </c>
      <c r="E33" s="12">
        <f t="shared" si="0"/>
        <v>98.531508961264208</v>
      </c>
      <c r="F33" s="12">
        <v>20044.099999999999</v>
      </c>
      <c r="G33" s="12">
        <f t="shared" si="1"/>
        <v>5519.9000000000015</v>
      </c>
    </row>
    <row r="34" spans="1:9" ht="48.75" customHeight="1" x14ac:dyDescent="0.25">
      <c r="A34" s="4" t="s">
        <v>59</v>
      </c>
      <c r="B34" s="10">
        <v>4713114</v>
      </c>
      <c r="C34" s="12">
        <v>91.5</v>
      </c>
      <c r="D34" s="12">
        <v>80.8</v>
      </c>
      <c r="E34" s="12">
        <f t="shared" si="0"/>
        <v>88.30601092896174</v>
      </c>
      <c r="F34" s="12">
        <v>78</v>
      </c>
      <c r="G34" s="12">
        <f t="shared" si="1"/>
        <v>2.7999999999999972</v>
      </c>
      <c r="H34"/>
      <c r="I34"/>
    </row>
    <row r="35" spans="1:9" ht="71.25" customHeight="1" x14ac:dyDescent="0.25">
      <c r="A35" s="4" t="s">
        <v>60</v>
      </c>
      <c r="B35" s="10">
        <v>4713121</v>
      </c>
      <c r="C35" s="12">
        <v>16296</v>
      </c>
      <c r="D35" s="12">
        <v>16270.7</v>
      </c>
      <c r="E35" s="12">
        <f t="shared" si="0"/>
        <v>99.844747177221407</v>
      </c>
      <c r="F35" s="12">
        <v>14163.5</v>
      </c>
      <c r="G35" s="12">
        <f t="shared" si="1"/>
        <v>2107.2000000000007</v>
      </c>
      <c r="H35"/>
      <c r="I35"/>
    </row>
    <row r="36" spans="1:9" ht="28.5" customHeight="1" x14ac:dyDescent="0.25">
      <c r="A36" s="4" t="s">
        <v>82</v>
      </c>
      <c r="B36" s="10">
        <v>4713123</v>
      </c>
      <c r="C36" s="12">
        <v>0</v>
      </c>
      <c r="D36" s="12">
        <v>0</v>
      </c>
      <c r="E36" s="14" t="e">
        <f t="shared" si="0"/>
        <v>#DIV/0!</v>
      </c>
      <c r="F36" s="12">
        <v>90</v>
      </c>
      <c r="G36" s="12">
        <f t="shared" si="1"/>
        <v>-90</v>
      </c>
      <c r="H36"/>
      <c r="I36"/>
    </row>
    <row r="37" spans="1:9" ht="58.5" customHeight="1" x14ac:dyDescent="0.25">
      <c r="A37" s="4" t="s">
        <v>61</v>
      </c>
      <c r="B37" s="10">
        <v>4713124</v>
      </c>
      <c r="C37" s="12">
        <v>4279.6000000000004</v>
      </c>
      <c r="D37" s="12">
        <v>4211.5</v>
      </c>
      <c r="E37" s="12">
        <f t="shared" si="0"/>
        <v>98.408729787830623</v>
      </c>
      <c r="F37" s="12">
        <v>2880.7</v>
      </c>
      <c r="G37" s="12">
        <f t="shared" si="1"/>
        <v>1330.8000000000002</v>
      </c>
      <c r="H37"/>
      <c r="I37"/>
    </row>
    <row r="38" spans="1:9" ht="45.75" customHeight="1" x14ac:dyDescent="0.25">
      <c r="A38" s="4" t="s">
        <v>62</v>
      </c>
      <c r="B38" s="10">
        <v>4713132</v>
      </c>
      <c r="C38" s="12">
        <v>20773.8</v>
      </c>
      <c r="D38" s="12">
        <v>20569.400000000001</v>
      </c>
      <c r="E38" s="12">
        <f t="shared" si="0"/>
        <v>99.016068316822157</v>
      </c>
      <c r="F38" s="12">
        <v>20723</v>
      </c>
      <c r="G38" s="12">
        <f t="shared" si="1"/>
        <v>-153.59999999999854</v>
      </c>
      <c r="H38"/>
      <c r="I38"/>
    </row>
    <row r="39" spans="1:9" ht="45.75" customHeight="1" x14ac:dyDescent="0.25">
      <c r="A39" s="4" t="s">
        <v>63</v>
      </c>
      <c r="B39" s="10">
        <v>4713133</v>
      </c>
      <c r="C39" s="12">
        <v>150</v>
      </c>
      <c r="D39" s="12">
        <v>150</v>
      </c>
      <c r="E39" s="12">
        <f t="shared" si="0"/>
        <v>100</v>
      </c>
      <c r="F39" s="12">
        <v>100</v>
      </c>
      <c r="G39" s="12">
        <f t="shared" si="1"/>
        <v>50</v>
      </c>
      <c r="H39"/>
      <c r="I39"/>
    </row>
    <row r="40" spans="1:9" ht="22.5" customHeight="1" x14ac:dyDescent="0.25">
      <c r="A40" s="4" t="s">
        <v>10</v>
      </c>
      <c r="B40" s="10">
        <v>4713210</v>
      </c>
      <c r="C40" s="12">
        <v>0</v>
      </c>
      <c r="D40" s="12">
        <v>0</v>
      </c>
      <c r="E40" s="14" t="e">
        <f t="shared" si="0"/>
        <v>#DIV/0!</v>
      </c>
      <c r="F40" s="12">
        <v>31.9</v>
      </c>
      <c r="G40" s="12">
        <f t="shared" si="1"/>
        <v>-31.9</v>
      </c>
      <c r="H40"/>
      <c r="I40"/>
    </row>
    <row r="41" spans="1:9" ht="32.25" customHeight="1" x14ac:dyDescent="0.25">
      <c r="A41" s="4" t="s">
        <v>22</v>
      </c>
      <c r="B41" s="10">
        <v>4713242</v>
      </c>
      <c r="C41" s="12">
        <v>102.5</v>
      </c>
      <c r="D41" s="12">
        <v>102.5</v>
      </c>
      <c r="E41" s="12">
        <f t="shared" si="0"/>
        <v>100</v>
      </c>
      <c r="F41" s="12">
        <v>114</v>
      </c>
      <c r="G41" s="12">
        <f t="shared" si="1"/>
        <v>-11.5</v>
      </c>
      <c r="H41"/>
      <c r="I41"/>
    </row>
    <row r="42" spans="1:9" ht="22.5" customHeight="1" x14ac:dyDescent="0.25">
      <c r="A42" s="2" t="s">
        <v>11</v>
      </c>
      <c r="B42" s="3">
        <v>4714000</v>
      </c>
      <c r="C42" s="11">
        <f>SUM(C43:C45)</f>
        <v>41049.800000000003</v>
      </c>
      <c r="D42" s="11">
        <f>SUM(D43:D45)</f>
        <v>40370.300000000003</v>
      </c>
      <c r="E42" s="11">
        <f t="shared" si="0"/>
        <v>98.344693518604231</v>
      </c>
      <c r="F42" s="11">
        <f>SUM(F43:F45)</f>
        <v>33623.4</v>
      </c>
      <c r="G42" s="11">
        <f t="shared" si="1"/>
        <v>6746.9000000000015</v>
      </c>
      <c r="H42"/>
      <c r="I42"/>
    </row>
    <row r="43" spans="1:9" ht="21.75" customHeight="1" x14ac:dyDescent="0.25">
      <c r="A43" s="4" t="s">
        <v>23</v>
      </c>
      <c r="B43" s="10">
        <v>4714030</v>
      </c>
      <c r="C43" s="12">
        <v>26231.599999999999</v>
      </c>
      <c r="D43" s="12">
        <v>25924.3</v>
      </c>
      <c r="E43" s="12">
        <f t="shared" si="0"/>
        <v>98.828512176153964</v>
      </c>
      <c r="F43" s="12">
        <v>22850.799999999999</v>
      </c>
      <c r="G43" s="12">
        <f t="shared" si="1"/>
        <v>3073.5</v>
      </c>
      <c r="H43"/>
      <c r="I43"/>
    </row>
    <row r="44" spans="1:9" ht="32.25" customHeight="1" x14ac:dyDescent="0.25">
      <c r="A44" s="4" t="s">
        <v>24</v>
      </c>
      <c r="B44" s="10">
        <v>4714060</v>
      </c>
      <c r="C44" s="12">
        <v>10814.4</v>
      </c>
      <c r="D44" s="12">
        <v>10499.6</v>
      </c>
      <c r="E44" s="12">
        <f t="shared" si="0"/>
        <v>97.089066429945277</v>
      </c>
      <c r="F44" s="12">
        <v>7053.5</v>
      </c>
      <c r="G44" s="12">
        <f t="shared" si="1"/>
        <v>3446.1000000000004</v>
      </c>
      <c r="H44"/>
      <c r="I44"/>
    </row>
    <row r="45" spans="1:9" ht="32.25" customHeight="1" x14ac:dyDescent="0.25">
      <c r="A45" s="4" t="s">
        <v>25</v>
      </c>
      <c r="B45" s="10">
        <v>4714081</v>
      </c>
      <c r="C45" s="12">
        <v>4003.8</v>
      </c>
      <c r="D45" s="12">
        <v>3946.4</v>
      </c>
      <c r="E45" s="12">
        <f t="shared" si="0"/>
        <v>98.566361956141662</v>
      </c>
      <c r="F45" s="12">
        <v>3719.1</v>
      </c>
      <c r="G45" s="12">
        <f t="shared" si="1"/>
        <v>227.30000000000018</v>
      </c>
      <c r="H45"/>
      <c r="I45"/>
    </row>
    <row r="46" spans="1:9" ht="21.75" customHeight="1" x14ac:dyDescent="0.25">
      <c r="A46" s="2" t="s">
        <v>12</v>
      </c>
      <c r="B46" s="3">
        <v>4715000</v>
      </c>
      <c r="C46" s="11">
        <f>C47+C48</f>
        <v>55177.7</v>
      </c>
      <c r="D46" s="11">
        <f t="shared" ref="D46:F46" si="4">D47+D48</f>
        <v>54542.2</v>
      </c>
      <c r="E46" s="11">
        <f t="shared" si="0"/>
        <v>98.848266600456341</v>
      </c>
      <c r="F46" s="11">
        <f t="shared" si="4"/>
        <v>43721.599999999999</v>
      </c>
      <c r="G46" s="11">
        <f t="shared" si="1"/>
        <v>10820.599999999999</v>
      </c>
      <c r="H46"/>
      <c r="I46"/>
    </row>
    <row r="47" spans="1:9" ht="46.5" customHeight="1" x14ac:dyDescent="0.25">
      <c r="A47" s="4" t="s">
        <v>64</v>
      </c>
      <c r="B47" s="10">
        <v>4715031</v>
      </c>
      <c r="C47" s="12">
        <v>55027.7</v>
      </c>
      <c r="D47" s="12">
        <v>54392.7</v>
      </c>
      <c r="E47" s="12">
        <f t="shared" si="0"/>
        <v>98.846035723826361</v>
      </c>
      <c r="F47" s="12">
        <v>43621.599999999999</v>
      </c>
      <c r="G47" s="12">
        <f t="shared" si="1"/>
        <v>10771.099999999999</v>
      </c>
      <c r="H47"/>
      <c r="I47"/>
    </row>
    <row r="48" spans="1:9" ht="59.25" customHeight="1" x14ac:dyDescent="0.25">
      <c r="A48" s="4" t="s">
        <v>26</v>
      </c>
      <c r="B48" s="10">
        <v>4715061</v>
      </c>
      <c r="C48" s="12">
        <v>150</v>
      </c>
      <c r="D48" s="12">
        <v>149.5</v>
      </c>
      <c r="E48" s="12">
        <f t="shared" si="0"/>
        <v>99.666666666666671</v>
      </c>
      <c r="F48" s="12">
        <v>100</v>
      </c>
      <c r="G48" s="12">
        <f t="shared" si="1"/>
        <v>49.5</v>
      </c>
      <c r="H48"/>
      <c r="I48"/>
    </row>
    <row r="49" spans="1:9" ht="21.75" customHeight="1" x14ac:dyDescent="0.25">
      <c r="A49" s="2" t="s">
        <v>13</v>
      </c>
      <c r="B49" s="3">
        <v>4716000</v>
      </c>
      <c r="C49" s="11">
        <f>SUM(C50:C50)</f>
        <v>4816.7</v>
      </c>
      <c r="D49" s="11">
        <f>SUM(D50:D50)</f>
        <v>2363.9</v>
      </c>
      <c r="E49" s="11">
        <f t="shared" si="0"/>
        <v>49.077169016131378</v>
      </c>
      <c r="F49" s="11">
        <f>SUM(F50:F50)</f>
        <v>5014</v>
      </c>
      <c r="G49" s="11">
        <f t="shared" si="1"/>
        <v>-2650.1</v>
      </c>
      <c r="H49"/>
      <c r="I49"/>
    </row>
    <row r="50" spans="1:9" ht="33.75" customHeight="1" x14ac:dyDescent="0.25">
      <c r="A50" s="4" t="s">
        <v>27</v>
      </c>
      <c r="B50" s="10">
        <v>4716011</v>
      </c>
      <c r="C50" s="12">
        <v>4816.7</v>
      </c>
      <c r="D50" s="12">
        <v>2363.9</v>
      </c>
      <c r="E50" s="12">
        <f t="shared" si="0"/>
        <v>49.077169016131378</v>
      </c>
      <c r="F50" s="12">
        <v>5014</v>
      </c>
      <c r="G50" s="12">
        <f t="shared" si="1"/>
        <v>-2650.1</v>
      </c>
      <c r="H50"/>
      <c r="I50"/>
    </row>
    <row r="51" spans="1:9" ht="21.75" customHeight="1" x14ac:dyDescent="0.25">
      <c r="A51" s="2" t="s">
        <v>14</v>
      </c>
      <c r="B51" s="3"/>
      <c r="C51" s="11">
        <f>C8+C10+C32+C42+C46+C49</f>
        <v>3449783.0999999992</v>
      </c>
      <c r="D51" s="11">
        <f>D8+D10+D32+D42+D46+D49</f>
        <v>3360442.9</v>
      </c>
      <c r="E51" s="11">
        <f t="shared" si="0"/>
        <v>97.410266170067345</v>
      </c>
      <c r="F51" s="11">
        <f>F8+F10+F32+F42+F46+F49</f>
        <v>2735819.1000000006</v>
      </c>
      <c r="G51" s="11">
        <f t="shared" si="1"/>
        <v>624623.79999999935</v>
      </c>
      <c r="H51"/>
      <c r="I51"/>
    </row>
    <row r="52" spans="1:9" ht="21.75" customHeight="1" x14ac:dyDescent="0.25">
      <c r="A52" s="3" t="s">
        <v>15</v>
      </c>
      <c r="B52" s="10"/>
      <c r="C52" s="12"/>
      <c r="D52" s="12"/>
      <c r="E52" s="11"/>
      <c r="F52" s="12"/>
      <c r="G52" s="11"/>
      <c r="H52"/>
      <c r="I52"/>
    </row>
    <row r="53" spans="1:9" ht="21.75" customHeight="1" x14ac:dyDescent="0.25">
      <c r="A53" s="2" t="s">
        <v>5</v>
      </c>
      <c r="B53" s="3">
        <v>4710100</v>
      </c>
      <c r="C53" s="11">
        <f>SUM(C54:C54)</f>
        <v>2284.1</v>
      </c>
      <c r="D53" s="11">
        <f>SUM(D54:D54)</f>
        <v>2283.1</v>
      </c>
      <c r="E53" s="16">
        <f>D53/C53*100</f>
        <v>99.956219079725045</v>
      </c>
      <c r="F53" s="11">
        <f>SUM(F54:F54)</f>
        <v>510.3</v>
      </c>
      <c r="G53" s="11">
        <f>D53-F53</f>
        <v>1772.8</v>
      </c>
      <c r="H53"/>
      <c r="I53"/>
    </row>
    <row r="54" spans="1:9" ht="36" customHeight="1" x14ac:dyDescent="0.25">
      <c r="A54" s="4" t="s">
        <v>7</v>
      </c>
      <c r="B54" s="10">
        <v>4710160</v>
      </c>
      <c r="C54" s="12">
        <v>2284.1</v>
      </c>
      <c r="D54" s="12">
        <v>2283.1</v>
      </c>
      <c r="E54" s="15">
        <f t="shared" ref="E54" si="5">D54/C54*100</f>
        <v>99.956219079725045</v>
      </c>
      <c r="F54" s="12">
        <v>510.3</v>
      </c>
      <c r="G54" s="12">
        <f t="shared" ref="G54" si="6">D54-F54</f>
        <v>1772.8</v>
      </c>
      <c r="H54"/>
      <c r="I54"/>
    </row>
    <row r="55" spans="1:9" ht="21.75" customHeight="1" x14ac:dyDescent="0.25">
      <c r="A55" s="2" t="s">
        <v>8</v>
      </c>
      <c r="B55" s="3">
        <v>4711000</v>
      </c>
      <c r="C55" s="11">
        <f>SUM(C56:C73)</f>
        <v>534458.79999999993</v>
      </c>
      <c r="D55" s="11">
        <f>SUM(D56:D73)</f>
        <v>422734.8</v>
      </c>
      <c r="E55" s="11">
        <f t="shared" si="0"/>
        <v>79.095862955198797</v>
      </c>
      <c r="F55" s="11">
        <f>SUM(F56:F73)</f>
        <v>379719.90000000008</v>
      </c>
      <c r="G55" s="11">
        <f t="shared" si="1"/>
        <v>43014.899999999907</v>
      </c>
      <c r="H55"/>
      <c r="I55"/>
    </row>
    <row r="56" spans="1:9" ht="21.75" customHeight="1" x14ac:dyDescent="0.25">
      <c r="A56" s="4" t="s">
        <v>19</v>
      </c>
      <c r="B56" s="10">
        <v>4711010</v>
      </c>
      <c r="C56" s="12">
        <v>249220.9</v>
      </c>
      <c r="D56" s="12">
        <v>169579.2</v>
      </c>
      <c r="E56" s="12">
        <f t="shared" si="0"/>
        <v>68.043731484799224</v>
      </c>
      <c r="F56" s="12">
        <v>221429.4</v>
      </c>
      <c r="G56" s="12">
        <f t="shared" si="1"/>
        <v>-51850.199999999983</v>
      </c>
      <c r="H56"/>
      <c r="I56"/>
    </row>
    <row r="57" spans="1:9" ht="36" customHeight="1" x14ac:dyDescent="0.25">
      <c r="A57" s="4" t="s">
        <v>30</v>
      </c>
      <c r="B57" s="10">
        <v>4711021</v>
      </c>
      <c r="C57" s="12">
        <v>183895.8</v>
      </c>
      <c r="D57" s="12">
        <v>161131.9</v>
      </c>
      <c r="E57" s="12">
        <f t="shared" si="0"/>
        <v>87.621305108653928</v>
      </c>
      <c r="F57" s="12">
        <v>116488.8</v>
      </c>
      <c r="G57" s="12">
        <f t="shared" si="1"/>
        <v>44643.099999999991</v>
      </c>
      <c r="H57"/>
      <c r="I57"/>
    </row>
    <row r="58" spans="1:9" ht="82.5" customHeight="1" x14ac:dyDescent="0.25">
      <c r="A58" s="4" t="s">
        <v>54</v>
      </c>
      <c r="B58" s="10">
        <v>4711022</v>
      </c>
      <c r="C58" s="12">
        <v>2036.4</v>
      </c>
      <c r="D58" s="12">
        <v>3068.8</v>
      </c>
      <c r="E58" s="15">
        <f t="shared" si="0"/>
        <v>150.69730897662541</v>
      </c>
      <c r="F58" s="12">
        <v>1130.8</v>
      </c>
      <c r="G58" s="12">
        <f t="shared" si="1"/>
        <v>1938.0000000000002</v>
      </c>
      <c r="H58"/>
      <c r="I58"/>
    </row>
    <row r="59" spans="1:9" ht="42.75" customHeight="1" x14ac:dyDescent="0.25">
      <c r="A59" s="4" t="s">
        <v>29</v>
      </c>
      <c r="B59" s="10">
        <v>4711070</v>
      </c>
      <c r="C59" s="12">
        <v>318</v>
      </c>
      <c r="D59" s="12">
        <v>867.4</v>
      </c>
      <c r="E59" s="12">
        <f t="shared" si="0"/>
        <v>272.76729559748424</v>
      </c>
      <c r="F59" s="12">
        <v>341.4</v>
      </c>
      <c r="G59" s="12">
        <f t="shared" si="1"/>
        <v>526</v>
      </c>
      <c r="H59"/>
      <c r="I59"/>
    </row>
    <row r="60" spans="1:9" ht="33" customHeight="1" x14ac:dyDescent="0.25">
      <c r="A60" s="4" t="s">
        <v>56</v>
      </c>
      <c r="B60" s="10">
        <v>4711080</v>
      </c>
      <c r="C60" s="12">
        <v>6660</v>
      </c>
      <c r="D60" s="12">
        <v>2687.4</v>
      </c>
      <c r="E60" s="12">
        <f t="shared" si="0"/>
        <v>40.351351351351347</v>
      </c>
      <c r="F60" s="12">
        <v>9342.9</v>
      </c>
      <c r="G60" s="12">
        <f t="shared" si="1"/>
        <v>-6655.5</v>
      </c>
      <c r="H60"/>
      <c r="I60"/>
    </row>
    <row r="61" spans="1:9" ht="31.5" customHeight="1" x14ac:dyDescent="0.25">
      <c r="A61" s="4" t="s">
        <v>31</v>
      </c>
      <c r="B61" s="10">
        <v>4711151</v>
      </c>
      <c r="C61" s="12">
        <v>5005.8</v>
      </c>
      <c r="D61" s="12">
        <v>4919.8999999999996</v>
      </c>
      <c r="E61" s="12">
        <f t="shared" si="0"/>
        <v>98.283990570937689</v>
      </c>
      <c r="F61" s="12">
        <v>0</v>
      </c>
      <c r="G61" s="12">
        <f t="shared" si="1"/>
        <v>4919.8999999999996</v>
      </c>
      <c r="H61"/>
      <c r="I61"/>
    </row>
    <row r="62" spans="1:9" ht="72.75" customHeight="1" x14ac:dyDescent="0.25">
      <c r="A62" s="4" t="s">
        <v>83</v>
      </c>
      <c r="B62" s="10">
        <v>4711181</v>
      </c>
      <c r="C62" s="12">
        <v>0</v>
      </c>
      <c r="D62" s="12">
        <v>0</v>
      </c>
      <c r="E62" s="14" t="e">
        <f t="shared" si="0"/>
        <v>#DIV/0!</v>
      </c>
      <c r="F62" s="12">
        <v>3966.7</v>
      </c>
      <c r="G62" s="12">
        <f t="shared" si="1"/>
        <v>-3966.7</v>
      </c>
      <c r="H62"/>
      <c r="I62"/>
    </row>
    <row r="63" spans="1:9" ht="61.5" customHeight="1" x14ac:dyDescent="0.25">
      <c r="A63" s="4" t="s">
        <v>84</v>
      </c>
      <c r="B63" s="10">
        <v>4711182</v>
      </c>
      <c r="C63" s="12">
        <v>0</v>
      </c>
      <c r="D63" s="12">
        <v>0</v>
      </c>
      <c r="E63" s="14" t="e">
        <f t="shared" si="0"/>
        <v>#DIV/0!</v>
      </c>
      <c r="F63" s="12">
        <v>9255.7000000000007</v>
      </c>
      <c r="G63" s="12">
        <f t="shared" si="1"/>
        <v>-9255.7000000000007</v>
      </c>
      <c r="H63"/>
      <c r="I63"/>
    </row>
    <row r="64" spans="1:9" ht="82.5" customHeight="1" x14ac:dyDescent="0.25">
      <c r="A64" s="4" t="s">
        <v>65</v>
      </c>
      <c r="B64" s="10">
        <v>4711183</v>
      </c>
      <c r="C64" s="12">
        <v>4669.2</v>
      </c>
      <c r="D64" s="12">
        <v>4659.6000000000004</v>
      </c>
      <c r="E64" s="12">
        <f t="shared" si="0"/>
        <v>99.794397327165257</v>
      </c>
      <c r="F64" s="12">
        <v>0</v>
      </c>
      <c r="G64" s="12">
        <f t="shared" si="1"/>
        <v>4659.6000000000004</v>
      </c>
      <c r="H64"/>
      <c r="I64"/>
    </row>
    <row r="65" spans="1:9" ht="73.5" customHeight="1" x14ac:dyDescent="0.25">
      <c r="A65" s="4" t="s">
        <v>66</v>
      </c>
      <c r="B65" s="10">
        <v>4711184</v>
      </c>
      <c r="C65" s="12">
        <v>10894.8</v>
      </c>
      <c r="D65" s="12">
        <v>10872.5</v>
      </c>
      <c r="E65" s="12">
        <f t="shared" si="0"/>
        <v>99.795315196240423</v>
      </c>
      <c r="F65" s="12">
        <v>0</v>
      </c>
      <c r="G65" s="12">
        <f t="shared" si="1"/>
        <v>10872.5</v>
      </c>
      <c r="H65"/>
      <c r="I65"/>
    </row>
    <row r="66" spans="1:9" ht="73.5" customHeight="1" x14ac:dyDescent="0.25">
      <c r="A66" s="4" t="s">
        <v>76</v>
      </c>
      <c r="B66" s="10">
        <v>4711275</v>
      </c>
      <c r="C66" s="12">
        <v>252.2</v>
      </c>
      <c r="D66" s="12">
        <v>54.4</v>
      </c>
      <c r="E66" s="12">
        <f t="shared" si="0"/>
        <v>21.570182394924664</v>
      </c>
      <c r="F66" s="12">
        <v>0</v>
      </c>
      <c r="G66" s="12">
        <f t="shared" si="1"/>
        <v>54.4</v>
      </c>
      <c r="H66"/>
      <c r="I66"/>
    </row>
    <row r="67" spans="1:9" ht="63" customHeight="1" x14ac:dyDescent="0.25">
      <c r="A67" s="4" t="s">
        <v>68</v>
      </c>
      <c r="B67" s="10">
        <v>4711276</v>
      </c>
      <c r="C67" s="12">
        <v>2270</v>
      </c>
      <c r="D67" s="12">
        <v>489.4</v>
      </c>
      <c r="E67" s="12">
        <f t="shared" si="0"/>
        <v>21.559471365638768</v>
      </c>
      <c r="F67" s="12">
        <v>0</v>
      </c>
      <c r="G67" s="12">
        <f t="shared" si="1"/>
        <v>489.4</v>
      </c>
      <c r="H67"/>
      <c r="I67"/>
    </row>
    <row r="68" spans="1:9" ht="66" customHeight="1" x14ac:dyDescent="0.25">
      <c r="A68" s="4" t="s">
        <v>72</v>
      </c>
      <c r="B68" s="10">
        <v>4711279</v>
      </c>
      <c r="C68" s="12">
        <v>9914.6</v>
      </c>
      <c r="D68" s="12">
        <v>9277.7000000000007</v>
      </c>
      <c r="E68" s="12">
        <f t="shared" si="0"/>
        <v>93.57614023762936</v>
      </c>
      <c r="F68" s="12">
        <v>0</v>
      </c>
      <c r="G68" s="12">
        <f t="shared" si="1"/>
        <v>9277.7000000000007</v>
      </c>
      <c r="H68"/>
      <c r="I68"/>
    </row>
    <row r="69" spans="1:9" ht="91.5" customHeight="1" x14ac:dyDescent="0.25">
      <c r="A69" s="4" t="s">
        <v>47</v>
      </c>
      <c r="B69" s="10">
        <v>4711291</v>
      </c>
      <c r="C69" s="12">
        <v>3192.1</v>
      </c>
      <c r="D69" s="12">
        <v>2855.6</v>
      </c>
      <c r="E69" s="15">
        <f t="shared" si="0"/>
        <v>89.458350302308816</v>
      </c>
      <c r="F69" s="12">
        <v>5329.3</v>
      </c>
      <c r="G69" s="12">
        <f t="shared" si="1"/>
        <v>-2473.7000000000003</v>
      </c>
      <c r="H69"/>
      <c r="I69"/>
    </row>
    <row r="70" spans="1:9" ht="81.75" customHeight="1" x14ac:dyDescent="0.25">
      <c r="A70" s="4" t="s">
        <v>48</v>
      </c>
      <c r="B70" s="10">
        <v>4711292</v>
      </c>
      <c r="C70" s="12">
        <v>8045.3</v>
      </c>
      <c r="D70" s="12">
        <v>6663.1</v>
      </c>
      <c r="E70" s="12">
        <f t="shared" si="0"/>
        <v>82.819782978882088</v>
      </c>
      <c r="F70" s="12">
        <v>12434.9</v>
      </c>
      <c r="G70" s="12">
        <f t="shared" si="1"/>
        <v>-5771.7999999999993</v>
      </c>
      <c r="H70"/>
      <c r="I70"/>
    </row>
    <row r="71" spans="1:9" ht="60.75" customHeight="1" x14ac:dyDescent="0.25">
      <c r="A71" s="4" t="s">
        <v>77</v>
      </c>
      <c r="B71" s="10">
        <v>4711310</v>
      </c>
      <c r="C71" s="12">
        <v>15153.9</v>
      </c>
      <c r="D71" s="12">
        <v>13176.8</v>
      </c>
      <c r="E71" s="12">
        <f t="shared" si="0"/>
        <v>86.953193567332505</v>
      </c>
      <c r="F71" s="12">
        <v>0</v>
      </c>
      <c r="G71" s="12">
        <f t="shared" si="1"/>
        <v>13176.8</v>
      </c>
      <c r="H71"/>
      <c r="I71"/>
    </row>
    <row r="72" spans="1:9" ht="52.5" customHeight="1" x14ac:dyDescent="0.25">
      <c r="A72" s="4" t="s">
        <v>51</v>
      </c>
      <c r="B72" s="10">
        <v>4711403</v>
      </c>
      <c r="C72" s="12">
        <v>31274.1</v>
      </c>
      <c r="D72" s="12">
        <v>31274.1</v>
      </c>
      <c r="E72" s="12">
        <f t="shared" si="0"/>
        <v>100</v>
      </c>
      <c r="F72" s="12">
        <v>0</v>
      </c>
      <c r="G72" s="12">
        <f t="shared" si="1"/>
        <v>31274.1</v>
      </c>
      <c r="H72"/>
      <c r="I72"/>
    </row>
    <row r="73" spans="1:9" ht="95.25" customHeight="1" x14ac:dyDescent="0.25">
      <c r="A73" s="4" t="s">
        <v>73</v>
      </c>
      <c r="B73" s="10">
        <v>4711501</v>
      </c>
      <c r="C73" s="12">
        <v>1655.7</v>
      </c>
      <c r="D73" s="12">
        <v>1157</v>
      </c>
      <c r="E73" s="12">
        <f t="shared" si="0"/>
        <v>69.879809144168632</v>
      </c>
      <c r="F73" s="12">
        <v>0</v>
      </c>
      <c r="G73" s="12">
        <f t="shared" si="1"/>
        <v>1157</v>
      </c>
      <c r="H73"/>
      <c r="I73"/>
    </row>
    <row r="74" spans="1:9" ht="21.75" customHeight="1" x14ac:dyDescent="0.25">
      <c r="A74" s="2" t="s">
        <v>9</v>
      </c>
      <c r="B74" s="3">
        <v>4713000</v>
      </c>
      <c r="C74" s="11">
        <f>SUM(C75:C83)</f>
        <v>52663.299999999996</v>
      </c>
      <c r="D74" s="11">
        <f>SUM(D75:D83)</f>
        <v>52971.3</v>
      </c>
      <c r="E74" s="11">
        <f>D74/C74*100</f>
        <v>100.58484751240428</v>
      </c>
      <c r="F74" s="11">
        <f>SUM(F75:F83)</f>
        <v>236194.09999999998</v>
      </c>
      <c r="G74" s="11">
        <f>D74-F74</f>
        <v>-183222.8</v>
      </c>
      <c r="H74"/>
      <c r="I74"/>
    </row>
    <row r="75" spans="1:9" ht="39" customHeight="1" x14ac:dyDescent="0.25">
      <c r="A75" s="4" t="s">
        <v>33</v>
      </c>
      <c r="B75" s="10">
        <v>4713031</v>
      </c>
      <c r="C75" s="12">
        <v>140.80000000000001</v>
      </c>
      <c r="D75" s="12">
        <v>0</v>
      </c>
      <c r="E75" s="12">
        <f t="shared" ref="E75:E78" si="7">D75/C75*100</f>
        <v>0</v>
      </c>
      <c r="F75" s="12">
        <v>0</v>
      </c>
      <c r="G75" s="12">
        <f t="shared" ref="G75:G78" si="8">D75-F75</f>
        <v>0</v>
      </c>
      <c r="H75"/>
      <c r="I75"/>
    </row>
    <row r="76" spans="1:9" s="13" customFormat="1" ht="34.5" customHeight="1" x14ac:dyDescent="0.25">
      <c r="A76" s="4" t="s">
        <v>34</v>
      </c>
      <c r="B76" s="10">
        <v>4713105</v>
      </c>
      <c r="C76" s="12">
        <v>0</v>
      </c>
      <c r="D76" s="12">
        <v>0</v>
      </c>
      <c r="E76" s="14" t="e">
        <f t="shared" si="7"/>
        <v>#DIV/0!</v>
      </c>
      <c r="F76" s="12">
        <v>764.3</v>
      </c>
      <c r="G76" s="12">
        <f t="shared" si="8"/>
        <v>-764.3</v>
      </c>
    </row>
    <row r="77" spans="1:9" ht="72.75" customHeight="1" x14ac:dyDescent="0.25">
      <c r="A77" s="4" t="s">
        <v>60</v>
      </c>
      <c r="B77" s="10">
        <v>4713121</v>
      </c>
      <c r="C77" s="12">
        <v>1521.9</v>
      </c>
      <c r="D77" s="12">
        <v>1786.9</v>
      </c>
      <c r="E77" s="15">
        <f t="shared" si="7"/>
        <v>117.41244497010317</v>
      </c>
      <c r="F77" s="12">
        <v>0</v>
      </c>
      <c r="G77" s="12">
        <f t="shared" si="8"/>
        <v>1786.9</v>
      </c>
      <c r="H77"/>
      <c r="I77"/>
    </row>
    <row r="78" spans="1:9" ht="58.5" customHeight="1" x14ac:dyDescent="0.25">
      <c r="A78" s="4" t="s">
        <v>61</v>
      </c>
      <c r="B78" s="10">
        <v>4713124</v>
      </c>
      <c r="C78" s="12">
        <v>0</v>
      </c>
      <c r="D78" s="12">
        <v>0</v>
      </c>
      <c r="E78" s="14" t="e">
        <f t="shared" si="7"/>
        <v>#DIV/0!</v>
      </c>
      <c r="F78" s="12">
        <v>2255.1999999999998</v>
      </c>
      <c r="G78" s="12">
        <f t="shared" si="8"/>
        <v>-2255.1999999999998</v>
      </c>
      <c r="H78"/>
      <c r="I78"/>
    </row>
    <row r="79" spans="1:9" ht="43.5" customHeight="1" x14ac:dyDescent="0.25">
      <c r="A79" s="4" t="s">
        <v>62</v>
      </c>
      <c r="B79" s="10">
        <v>4713132</v>
      </c>
      <c r="C79" s="12">
        <v>4992</v>
      </c>
      <c r="D79" s="12">
        <v>5176.8</v>
      </c>
      <c r="E79" s="12">
        <f t="shared" si="0"/>
        <v>103.70192307692308</v>
      </c>
      <c r="F79" s="12">
        <v>1519.1</v>
      </c>
      <c r="G79" s="12">
        <f t="shared" si="1"/>
        <v>3657.7000000000003</v>
      </c>
      <c r="H79"/>
      <c r="I79"/>
    </row>
    <row r="80" spans="1:9" ht="247.5" customHeight="1" x14ac:dyDescent="0.25">
      <c r="A80" s="4" t="s">
        <v>49</v>
      </c>
      <c r="B80" s="10">
        <v>4713221</v>
      </c>
      <c r="C80" s="12">
        <v>0</v>
      </c>
      <c r="D80" s="12">
        <v>0</v>
      </c>
      <c r="E80" s="14" t="e">
        <f t="shared" si="0"/>
        <v>#DIV/0!</v>
      </c>
      <c r="F80" s="12">
        <v>55024.4</v>
      </c>
      <c r="G80" s="12">
        <f t="shared" si="1"/>
        <v>-55024.4</v>
      </c>
      <c r="H80"/>
      <c r="I80"/>
    </row>
    <row r="81" spans="1:9" ht="251.25" customHeight="1" x14ac:dyDescent="0.25">
      <c r="A81" s="4" t="s">
        <v>42</v>
      </c>
      <c r="B81" s="10">
        <v>4713222</v>
      </c>
      <c r="C81" s="12">
        <v>0</v>
      </c>
      <c r="D81" s="12">
        <v>0</v>
      </c>
      <c r="E81" s="14" t="e">
        <f t="shared" si="0"/>
        <v>#DIV/0!</v>
      </c>
      <c r="F81" s="12">
        <v>168863.3</v>
      </c>
      <c r="G81" s="12">
        <f t="shared" si="1"/>
        <v>-168863.3</v>
      </c>
      <c r="H81"/>
      <c r="I81"/>
    </row>
    <row r="82" spans="1:9" ht="167.25" customHeight="1" x14ac:dyDescent="0.25">
      <c r="A82" s="4" t="s">
        <v>50</v>
      </c>
      <c r="B82" s="10">
        <v>4713223</v>
      </c>
      <c r="C82" s="12">
        <v>0</v>
      </c>
      <c r="D82" s="12">
        <v>0</v>
      </c>
      <c r="E82" s="14" t="e">
        <f t="shared" si="0"/>
        <v>#DIV/0!</v>
      </c>
      <c r="F82" s="12">
        <v>7767.8</v>
      </c>
      <c r="G82" s="12">
        <f t="shared" si="1"/>
        <v>-7767.8</v>
      </c>
      <c r="H82"/>
      <c r="I82"/>
    </row>
    <row r="83" spans="1:9" ht="259.5" customHeight="1" x14ac:dyDescent="0.25">
      <c r="A83" s="4" t="s">
        <v>67</v>
      </c>
      <c r="B83" s="10">
        <v>4713225</v>
      </c>
      <c r="C83" s="12">
        <v>46008.6</v>
      </c>
      <c r="D83" s="12">
        <v>46007.6</v>
      </c>
      <c r="E83" s="12">
        <f t="shared" si="0"/>
        <v>99.99782649330777</v>
      </c>
      <c r="F83" s="12">
        <v>0</v>
      </c>
      <c r="G83" s="12">
        <f t="shared" si="1"/>
        <v>46007.6</v>
      </c>
      <c r="H83"/>
      <c r="I83"/>
    </row>
    <row r="84" spans="1:9" ht="21.75" customHeight="1" x14ac:dyDescent="0.25">
      <c r="A84" s="2" t="s">
        <v>11</v>
      </c>
      <c r="B84" s="3">
        <v>4714000</v>
      </c>
      <c r="C84" s="11">
        <f>SUM(C85:C87)</f>
        <v>9451.2000000000007</v>
      </c>
      <c r="D84" s="11">
        <f>SUM(D85:D87)</f>
        <v>9358.1</v>
      </c>
      <c r="E84" s="11">
        <f>D84/C84*100</f>
        <v>99.014939901811402</v>
      </c>
      <c r="F84" s="11">
        <f>SUM(F85:F87)</f>
        <v>2178.9</v>
      </c>
      <c r="G84" s="11">
        <f>D84-F84</f>
        <v>7179.2000000000007</v>
      </c>
      <c r="H84"/>
      <c r="I84"/>
    </row>
    <row r="85" spans="1:9" ht="21.75" customHeight="1" x14ac:dyDescent="0.25">
      <c r="A85" s="4" t="s">
        <v>23</v>
      </c>
      <c r="B85" s="10">
        <v>4714030</v>
      </c>
      <c r="C85" s="12">
        <v>0</v>
      </c>
      <c r="D85" s="12">
        <v>5.4</v>
      </c>
      <c r="E85" s="14" t="e">
        <f t="shared" si="0"/>
        <v>#DIV/0!</v>
      </c>
      <c r="F85" s="12">
        <v>92.1</v>
      </c>
      <c r="G85" s="12">
        <f t="shared" ref="G85" si="9">D85-F85</f>
        <v>-86.699999999999989</v>
      </c>
      <c r="H85"/>
      <c r="I85"/>
    </row>
    <row r="86" spans="1:9" ht="34.5" customHeight="1" x14ac:dyDescent="0.25">
      <c r="A86" s="4" t="s">
        <v>24</v>
      </c>
      <c r="B86" s="10">
        <v>4714060</v>
      </c>
      <c r="C86" s="12">
        <v>9451.2000000000007</v>
      </c>
      <c r="D86" s="12">
        <v>9352.7000000000007</v>
      </c>
      <c r="E86" s="12">
        <f t="shared" si="0"/>
        <v>98.957804299983081</v>
      </c>
      <c r="F86" s="12">
        <v>2086.4</v>
      </c>
      <c r="G86" s="12">
        <f t="shared" si="1"/>
        <v>7266.3000000000011</v>
      </c>
      <c r="H86"/>
      <c r="I86"/>
    </row>
    <row r="87" spans="1:9" ht="32.25" customHeight="1" x14ac:dyDescent="0.25">
      <c r="A87" s="4" t="s">
        <v>25</v>
      </c>
      <c r="B87" s="10">
        <v>4714081</v>
      </c>
      <c r="C87" s="12">
        <v>0</v>
      </c>
      <c r="D87" s="12">
        <v>0</v>
      </c>
      <c r="E87" s="14" t="e">
        <f t="shared" si="0"/>
        <v>#DIV/0!</v>
      </c>
      <c r="F87" s="12">
        <v>0.4</v>
      </c>
      <c r="G87" s="12">
        <f t="shared" si="1"/>
        <v>-0.4</v>
      </c>
      <c r="H87"/>
      <c r="I87"/>
    </row>
    <row r="88" spans="1:9" ht="21.75" customHeight="1" x14ac:dyDescent="0.25">
      <c r="A88" s="2" t="s">
        <v>12</v>
      </c>
      <c r="B88" s="3">
        <v>4715000</v>
      </c>
      <c r="C88" s="11">
        <f>C89</f>
        <v>5276.8</v>
      </c>
      <c r="D88" s="11">
        <f t="shared" ref="D88:F88" si="10">D89</f>
        <v>5254.4</v>
      </c>
      <c r="E88" s="11">
        <f t="shared" si="0"/>
        <v>99.575500303214056</v>
      </c>
      <c r="F88" s="11">
        <f t="shared" si="10"/>
        <v>160.30000000000001</v>
      </c>
      <c r="G88" s="11">
        <f t="shared" si="1"/>
        <v>5094.0999999999995</v>
      </c>
      <c r="H88"/>
      <c r="I88"/>
    </row>
    <row r="89" spans="1:9" ht="44.25" customHeight="1" x14ac:dyDescent="0.25">
      <c r="A89" s="4" t="s">
        <v>64</v>
      </c>
      <c r="B89" s="10">
        <v>4715031</v>
      </c>
      <c r="C89" s="12">
        <v>5276.8</v>
      </c>
      <c r="D89" s="12">
        <v>5254.4</v>
      </c>
      <c r="E89" s="12">
        <f t="shared" si="0"/>
        <v>99.575500303214056</v>
      </c>
      <c r="F89" s="12">
        <v>160.30000000000001</v>
      </c>
      <c r="G89" s="12">
        <f t="shared" si="1"/>
        <v>5094.0999999999995</v>
      </c>
      <c r="H89"/>
      <c r="I89"/>
    </row>
    <row r="90" spans="1:9" ht="21.75" customHeight="1" x14ac:dyDescent="0.25">
      <c r="A90" s="2" t="s">
        <v>13</v>
      </c>
      <c r="B90" s="3">
        <v>4716000</v>
      </c>
      <c r="C90" s="11">
        <f>SUM(C91:C95)</f>
        <v>273087.90000000002</v>
      </c>
      <c r="D90" s="11">
        <f>SUM(D91:D95)</f>
        <v>166443.20000000001</v>
      </c>
      <c r="E90" s="11">
        <f t="shared" si="0"/>
        <v>60.94858102464444</v>
      </c>
      <c r="F90" s="11">
        <f>SUM(F91:F95)</f>
        <v>117108.90000000001</v>
      </c>
      <c r="G90" s="11">
        <f>D90-F90</f>
        <v>49334.3</v>
      </c>
      <c r="H90"/>
      <c r="I90"/>
    </row>
    <row r="91" spans="1:9" ht="32.25" customHeight="1" x14ac:dyDescent="0.25">
      <c r="A91" s="4" t="s">
        <v>27</v>
      </c>
      <c r="B91" s="10">
        <v>4716011</v>
      </c>
      <c r="C91" s="12">
        <v>194961.2</v>
      </c>
      <c r="D91" s="12">
        <v>123315</v>
      </c>
      <c r="E91" s="12">
        <f t="shared" si="0"/>
        <v>63.25104687496794</v>
      </c>
      <c r="F91" s="12">
        <v>99914.6</v>
      </c>
      <c r="G91" s="12">
        <f t="shared" si="1"/>
        <v>23400.399999999994</v>
      </c>
      <c r="H91"/>
      <c r="I91"/>
    </row>
    <row r="92" spans="1:9" ht="31.5" customHeight="1" x14ac:dyDescent="0.25">
      <c r="A92" s="4" t="s">
        <v>28</v>
      </c>
      <c r="B92" s="10">
        <v>4716015</v>
      </c>
      <c r="C92" s="12">
        <v>44139.8</v>
      </c>
      <c r="D92" s="12">
        <v>35634.5</v>
      </c>
      <c r="E92" s="12">
        <f t="shared" si="0"/>
        <v>80.730995609404658</v>
      </c>
      <c r="F92" s="12">
        <v>7305.7</v>
      </c>
      <c r="G92" s="12">
        <f t="shared" si="1"/>
        <v>28328.799999999999</v>
      </c>
      <c r="H92"/>
      <c r="I92"/>
    </row>
    <row r="93" spans="1:9" ht="33" customHeight="1" x14ac:dyDescent="0.25">
      <c r="A93" s="4" t="s">
        <v>36</v>
      </c>
      <c r="B93" s="10">
        <v>4716017</v>
      </c>
      <c r="C93" s="12">
        <v>3379</v>
      </c>
      <c r="D93" s="12">
        <v>3379</v>
      </c>
      <c r="E93" s="15">
        <f t="shared" si="0"/>
        <v>100</v>
      </c>
      <c r="F93" s="12">
        <v>7472.1</v>
      </c>
      <c r="G93" s="12">
        <f t="shared" si="1"/>
        <v>-4093.1000000000004</v>
      </c>
      <c r="H93"/>
      <c r="I93"/>
    </row>
    <row r="94" spans="1:9" ht="33" customHeight="1" x14ac:dyDescent="0.25">
      <c r="A94" s="4" t="s">
        <v>85</v>
      </c>
      <c r="B94" s="10">
        <v>4716090</v>
      </c>
      <c r="C94" s="12">
        <v>0</v>
      </c>
      <c r="D94" s="12">
        <v>0</v>
      </c>
      <c r="E94" s="14" t="e">
        <f t="shared" si="0"/>
        <v>#DIV/0!</v>
      </c>
      <c r="F94" s="12">
        <v>2416.5</v>
      </c>
      <c r="G94" s="12">
        <f t="shared" si="1"/>
        <v>-2416.5</v>
      </c>
      <c r="H94"/>
      <c r="I94"/>
    </row>
    <row r="95" spans="1:9" ht="56.25" customHeight="1" x14ac:dyDescent="0.25">
      <c r="A95" s="4" t="s">
        <v>78</v>
      </c>
      <c r="B95" s="10">
        <v>4716092</v>
      </c>
      <c r="C95" s="12">
        <v>30607.9</v>
      </c>
      <c r="D95" s="12">
        <v>4114.7</v>
      </c>
      <c r="E95" s="15">
        <f t="shared" si="0"/>
        <v>13.443261380231899</v>
      </c>
      <c r="F95" s="12">
        <v>0</v>
      </c>
      <c r="G95" s="12">
        <f t="shared" si="1"/>
        <v>4114.7</v>
      </c>
      <c r="H95"/>
      <c r="I95"/>
    </row>
    <row r="96" spans="1:9" ht="21" customHeight="1" x14ac:dyDescent="0.25">
      <c r="A96" s="2" t="s">
        <v>18</v>
      </c>
      <c r="B96" s="3">
        <v>4710000</v>
      </c>
      <c r="C96" s="11">
        <f>C97+C98+C99</f>
        <v>599471.30000000005</v>
      </c>
      <c r="D96" s="11">
        <f>D97+D98+D99</f>
        <v>538760.4</v>
      </c>
      <c r="E96" s="11">
        <f t="shared" si="0"/>
        <v>89.872592732963199</v>
      </c>
      <c r="F96" s="11">
        <f>F97+F98+F99</f>
        <v>151302.30000000002</v>
      </c>
      <c r="G96" s="11">
        <f t="shared" si="1"/>
        <v>387458.1</v>
      </c>
      <c r="H96"/>
      <c r="I96"/>
    </row>
    <row r="97" spans="1:9" ht="21" customHeight="1" x14ac:dyDescent="0.25">
      <c r="A97" s="4" t="s">
        <v>41</v>
      </c>
      <c r="B97" s="10">
        <v>4711300</v>
      </c>
      <c r="C97" s="12">
        <v>558510.80000000005</v>
      </c>
      <c r="D97" s="12">
        <v>522329.1</v>
      </c>
      <c r="E97" s="12">
        <f t="shared" si="0"/>
        <v>93.521754637511023</v>
      </c>
      <c r="F97" s="12">
        <v>100835.1</v>
      </c>
      <c r="G97" s="12">
        <f t="shared" si="1"/>
        <v>421494</v>
      </c>
      <c r="H97"/>
      <c r="I97"/>
    </row>
    <row r="98" spans="1:9" ht="21" customHeight="1" x14ac:dyDescent="0.25">
      <c r="A98" s="4" t="s">
        <v>43</v>
      </c>
      <c r="B98" s="10">
        <v>4713250</v>
      </c>
      <c r="C98" s="12">
        <v>40960.5</v>
      </c>
      <c r="D98" s="12">
        <v>16431.3</v>
      </c>
      <c r="E98" s="12">
        <f t="shared" si="0"/>
        <v>40.11498883070275</v>
      </c>
      <c r="F98" s="12">
        <v>30467.200000000001</v>
      </c>
      <c r="G98" s="12">
        <f t="shared" si="1"/>
        <v>-14035.900000000001</v>
      </c>
      <c r="H98"/>
      <c r="I98"/>
    </row>
    <row r="99" spans="1:9" ht="36.75" customHeight="1" x14ac:dyDescent="0.25">
      <c r="A99" s="4" t="s">
        <v>86</v>
      </c>
      <c r="B99" s="10">
        <v>4717670</v>
      </c>
      <c r="C99" s="12">
        <v>0</v>
      </c>
      <c r="D99" s="12">
        <v>0</v>
      </c>
      <c r="E99" s="14" t="e">
        <f t="shared" si="0"/>
        <v>#DIV/0!</v>
      </c>
      <c r="F99" s="12">
        <v>20000</v>
      </c>
      <c r="G99" s="12">
        <f t="shared" si="1"/>
        <v>-20000</v>
      </c>
      <c r="H99"/>
      <c r="I99"/>
    </row>
    <row r="100" spans="1:9" ht="24" customHeight="1" x14ac:dyDescent="0.25">
      <c r="A100" s="2" t="s">
        <v>69</v>
      </c>
      <c r="B100" s="3">
        <v>4718700</v>
      </c>
      <c r="C100" s="11">
        <f>C101</f>
        <v>131676.4</v>
      </c>
      <c r="D100" s="11">
        <f>D101</f>
        <v>22401.9</v>
      </c>
      <c r="E100" s="12">
        <f t="shared" si="0"/>
        <v>17.012843607510536</v>
      </c>
      <c r="F100" s="11">
        <f>F101</f>
        <v>0</v>
      </c>
      <c r="G100" s="11">
        <f t="shared" si="1"/>
        <v>22401.9</v>
      </c>
      <c r="H100"/>
      <c r="I100"/>
    </row>
    <row r="101" spans="1:9" ht="53.25" customHeight="1" x14ac:dyDescent="0.25">
      <c r="A101" s="4" t="s">
        <v>70</v>
      </c>
      <c r="B101" s="10">
        <v>4718741</v>
      </c>
      <c r="C101" s="12">
        <v>131676.4</v>
      </c>
      <c r="D101" s="12">
        <v>22401.9</v>
      </c>
      <c r="E101" s="12">
        <f t="shared" si="0"/>
        <v>17.012843607510536</v>
      </c>
      <c r="F101" s="12">
        <v>0</v>
      </c>
      <c r="G101" s="12">
        <f t="shared" si="1"/>
        <v>22401.9</v>
      </c>
      <c r="H101"/>
      <c r="I101"/>
    </row>
    <row r="102" spans="1:9" ht="21.75" customHeight="1" x14ac:dyDescent="0.25">
      <c r="A102" s="2" t="s">
        <v>16</v>
      </c>
      <c r="B102" s="3"/>
      <c r="C102" s="11">
        <f>C53+C55+C74+C84+C88+C90+C96+C100</f>
        <v>1608369.7999999998</v>
      </c>
      <c r="D102" s="11">
        <f>D53+D55+D74+D84+D88+D90+D96+D100</f>
        <v>1220207.1999999997</v>
      </c>
      <c r="E102" s="11">
        <f t="shared" si="0"/>
        <v>75.866085025968516</v>
      </c>
      <c r="F102" s="11">
        <f>F53+F55+F74+F84+F88+F90+F96+F100</f>
        <v>887174.70000000019</v>
      </c>
      <c r="G102" s="11">
        <f>D102-F102</f>
        <v>333032.49999999953</v>
      </c>
      <c r="H102"/>
      <c r="I102"/>
    </row>
    <row r="103" spans="1:9" ht="21.75" customHeight="1" x14ac:dyDescent="0.25">
      <c r="A103" s="2" t="s">
        <v>17</v>
      </c>
      <c r="B103" s="3"/>
      <c r="C103" s="11">
        <f>C51+C102</f>
        <v>5058152.8999999985</v>
      </c>
      <c r="D103" s="11">
        <f>D51+D102</f>
        <v>4580650.0999999996</v>
      </c>
      <c r="E103" s="11">
        <f t="shared" si="0"/>
        <v>90.559739702609647</v>
      </c>
      <c r="F103" s="11">
        <f>F51+F102</f>
        <v>3622993.8000000007</v>
      </c>
      <c r="G103" s="11">
        <f t="shared" si="1"/>
        <v>957656.29999999888</v>
      </c>
      <c r="H103"/>
      <c r="I103"/>
    </row>
    <row r="104" spans="1:9" x14ac:dyDescent="0.25">
      <c r="H104"/>
      <c r="I104"/>
    </row>
    <row r="105" spans="1:9" x14ac:dyDescent="0.25">
      <c r="H105"/>
      <c r="I105"/>
    </row>
    <row r="106" spans="1:9" x14ac:dyDescent="0.25">
      <c r="H106"/>
      <c r="I106"/>
    </row>
    <row r="107" spans="1:9" x14ac:dyDescent="0.25">
      <c r="H107"/>
      <c r="I107"/>
    </row>
    <row r="108" spans="1:9" x14ac:dyDescent="0.25">
      <c r="H108"/>
      <c r="I108"/>
    </row>
    <row r="109" spans="1:9" x14ac:dyDescent="0.25">
      <c r="H109"/>
      <c r="I109"/>
    </row>
    <row r="110" spans="1:9" x14ac:dyDescent="0.25">
      <c r="H110"/>
      <c r="I110"/>
    </row>
    <row r="111" spans="1:9" x14ac:dyDescent="0.25"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22" spans="1:9" x14ac:dyDescent="0.25">
      <c r="A122"/>
      <c r="B122"/>
      <c r="C122"/>
      <c r="D122"/>
      <c r="E122"/>
      <c r="F122"/>
      <c r="G122"/>
      <c r="H122"/>
      <c r="I122"/>
    </row>
    <row r="123" spans="1:9" x14ac:dyDescent="0.25">
      <c r="A123"/>
      <c r="B123"/>
      <c r="C123"/>
      <c r="D123"/>
      <c r="E123"/>
      <c r="F123"/>
      <c r="G123"/>
      <c r="H123"/>
      <c r="I123"/>
    </row>
    <row r="124" spans="1:9" x14ac:dyDescent="0.25">
      <c r="A124"/>
      <c r="B124"/>
      <c r="C124"/>
      <c r="D124"/>
      <c r="E124"/>
      <c r="F124"/>
      <c r="G124"/>
      <c r="H124"/>
      <c r="I124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  <row r="128" spans="1:9" x14ac:dyDescent="0.25">
      <c r="A128"/>
      <c r="B128"/>
      <c r="C128"/>
      <c r="D128"/>
      <c r="E128"/>
      <c r="F128"/>
      <c r="G128"/>
      <c r="H128"/>
      <c r="I128"/>
    </row>
    <row r="131" spans="1:9" x14ac:dyDescent="0.25">
      <c r="A131"/>
      <c r="B131"/>
      <c r="C131"/>
      <c r="D131"/>
      <c r="E131"/>
      <c r="F131"/>
      <c r="G131"/>
      <c r="H131"/>
      <c r="I131"/>
    </row>
    <row r="132" spans="1:9" x14ac:dyDescent="0.25">
      <c r="A132"/>
      <c r="B132"/>
      <c r="C132"/>
      <c r="D132"/>
      <c r="E132"/>
      <c r="F132"/>
      <c r="G132"/>
      <c r="H132"/>
      <c r="I132"/>
    </row>
    <row r="133" spans="1:9" x14ac:dyDescent="0.25">
      <c r="A133"/>
      <c r="B133"/>
      <c r="C133"/>
      <c r="D133"/>
      <c r="E133"/>
      <c r="F133"/>
      <c r="G133"/>
      <c r="H133"/>
      <c r="I133"/>
    </row>
    <row r="134" spans="1:9" x14ac:dyDescent="0.25">
      <c r="A134"/>
      <c r="B134"/>
      <c r="C134"/>
      <c r="D134"/>
      <c r="E134"/>
      <c r="F134"/>
      <c r="G134"/>
      <c r="H134"/>
      <c r="I134"/>
    </row>
    <row r="135" spans="1:9" x14ac:dyDescent="0.25">
      <c r="A135"/>
      <c r="B135"/>
      <c r="C135"/>
      <c r="D135"/>
      <c r="E135"/>
      <c r="F135"/>
      <c r="G135"/>
      <c r="H135"/>
      <c r="I135"/>
    </row>
    <row r="137" spans="1:9" x14ac:dyDescent="0.25">
      <c r="A137"/>
      <c r="B137"/>
      <c r="C137"/>
      <c r="D137"/>
      <c r="E137"/>
      <c r="F137"/>
      <c r="G137"/>
      <c r="H137"/>
      <c r="I137"/>
    </row>
  </sheetData>
  <mergeCells count="3">
    <mergeCell ref="A1:G1"/>
    <mergeCell ref="A2:G2"/>
    <mergeCell ref="A3:G3"/>
  </mergeCells>
  <pageMargins left="0.78740157480314965" right="0.19685039370078741" top="0.19685039370078741" bottom="0.19685039370078741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рік</vt:lpstr>
      <vt:lpstr>'2025 рік'!Заголовки_для_печати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2026-01-05T07:33:09Z</dcterms:modified>
</cp:coreProperties>
</file>