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2865" windowWidth="15120" windowHeight="5250" tabRatio="845"/>
  </bookViews>
  <sheets>
    <sheet name="січень-серпень 2026" sheetId="8" r:id="rId1"/>
  </sheets>
  <definedNames>
    <definedName name="_xlnm.Print_Titles" localSheetId="0">'січень-серпень 2026'!$5:$6</definedName>
  </definedNames>
  <calcPr calcId="145621" refMode="R1C1"/>
</workbook>
</file>

<file path=xl/calcChain.xml><?xml version="1.0" encoding="utf-8"?>
<calcChain xmlns="http://schemas.openxmlformats.org/spreadsheetml/2006/main">
  <c r="G76" i="8" l="1"/>
  <c r="E76" i="8"/>
  <c r="G75" i="8"/>
  <c r="F75" i="8"/>
  <c r="D75" i="8"/>
  <c r="C75" i="8"/>
  <c r="E75" i="8" s="1"/>
  <c r="G74" i="8"/>
  <c r="E74" i="8"/>
  <c r="G73" i="8"/>
  <c r="E73" i="8"/>
  <c r="G72" i="8"/>
  <c r="G71" i="8"/>
  <c r="E71" i="8"/>
  <c r="F70" i="8"/>
  <c r="D70" i="8"/>
  <c r="G70" i="8" s="1"/>
  <c r="C70" i="8"/>
  <c r="G69" i="8"/>
  <c r="E69" i="8"/>
  <c r="G68" i="8"/>
  <c r="E68" i="8"/>
  <c r="F67" i="8"/>
  <c r="D67" i="8"/>
  <c r="C67" i="8"/>
  <c r="G66" i="8"/>
  <c r="E66" i="8"/>
  <c r="F65" i="8"/>
  <c r="D65" i="8"/>
  <c r="G65" i="8" s="1"/>
  <c r="C65" i="8"/>
  <c r="G64" i="8"/>
  <c r="E64" i="8"/>
  <c r="G63" i="8"/>
  <c r="E63" i="8"/>
  <c r="G62" i="8"/>
  <c r="E62" i="8"/>
  <c r="G61" i="8"/>
  <c r="E61" i="8"/>
  <c r="G60" i="8"/>
  <c r="E60" i="8"/>
  <c r="F59" i="8"/>
  <c r="D59" i="8"/>
  <c r="C59" i="8"/>
  <c r="G58" i="8"/>
  <c r="E58" i="8"/>
  <c r="G57" i="8"/>
  <c r="E57" i="8"/>
  <c r="G56" i="8"/>
  <c r="E56" i="8"/>
  <c r="G55" i="8"/>
  <c r="E55" i="8"/>
  <c r="G54" i="8"/>
  <c r="E54" i="8"/>
  <c r="G53" i="8"/>
  <c r="E53" i="8"/>
  <c r="G52" i="8"/>
  <c r="E52" i="8"/>
  <c r="G51" i="8"/>
  <c r="E51" i="8"/>
  <c r="G50" i="8"/>
  <c r="E50" i="8"/>
  <c r="F49" i="8"/>
  <c r="D49" i="8"/>
  <c r="G49" i="8" s="1"/>
  <c r="C49" i="8"/>
  <c r="G48" i="8"/>
  <c r="E48" i="8"/>
  <c r="F47" i="8"/>
  <c r="F77" i="8" s="1"/>
  <c r="D47" i="8"/>
  <c r="C47" i="8"/>
  <c r="C77" i="8" s="1"/>
  <c r="G44" i="8"/>
  <c r="E44" i="8"/>
  <c r="G43" i="8"/>
  <c r="E43" i="8"/>
  <c r="F42" i="8"/>
  <c r="D42" i="8"/>
  <c r="G42" i="8" s="1"/>
  <c r="C42" i="8"/>
  <c r="G41" i="8"/>
  <c r="E41" i="8"/>
  <c r="G40" i="8"/>
  <c r="E40" i="8"/>
  <c r="F39" i="8"/>
  <c r="D39" i="8"/>
  <c r="C39" i="8"/>
  <c r="E39" i="8" s="1"/>
  <c r="G38" i="8"/>
  <c r="E38" i="8"/>
  <c r="G37" i="8"/>
  <c r="E37" i="8"/>
  <c r="G36" i="8"/>
  <c r="E36" i="8"/>
  <c r="F35" i="8"/>
  <c r="D35" i="8"/>
  <c r="G35" i="8" s="1"/>
  <c r="C35" i="8"/>
  <c r="G34" i="8"/>
  <c r="E34" i="8"/>
  <c r="G33" i="8"/>
  <c r="E33" i="8"/>
  <c r="G32" i="8"/>
  <c r="E32" i="8"/>
  <c r="G31" i="8"/>
  <c r="E31" i="8"/>
  <c r="G30" i="8"/>
  <c r="E30" i="8"/>
  <c r="G29" i="8"/>
  <c r="E29" i="8"/>
  <c r="G28" i="8"/>
  <c r="E28" i="8"/>
  <c r="G27" i="8"/>
  <c r="E27" i="8"/>
  <c r="F26" i="8"/>
  <c r="D26" i="8"/>
  <c r="C26" i="8"/>
  <c r="G25" i="8"/>
  <c r="E25" i="8"/>
  <c r="G24" i="8"/>
  <c r="E24" i="8"/>
  <c r="G23" i="8"/>
  <c r="E23" i="8"/>
  <c r="G22" i="8"/>
  <c r="E22" i="8"/>
  <c r="G21" i="8"/>
  <c r="E21" i="8"/>
  <c r="G20" i="8"/>
  <c r="E20" i="8"/>
  <c r="G19" i="8"/>
  <c r="E19" i="8"/>
  <c r="G18" i="8"/>
  <c r="E18" i="8"/>
  <c r="G17" i="8"/>
  <c r="E17" i="8"/>
  <c r="G16" i="8"/>
  <c r="E16" i="8"/>
  <c r="G15" i="8"/>
  <c r="E15" i="8"/>
  <c r="G14" i="8"/>
  <c r="E14" i="8"/>
  <c r="G13" i="8"/>
  <c r="E13" i="8"/>
  <c r="G12" i="8"/>
  <c r="E12" i="8"/>
  <c r="G11" i="8"/>
  <c r="E11" i="8"/>
  <c r="F10" i="8"/>
  <c r="D10" i="8"/>
  <c r="C10" i="8"/>
  <c r="G9" i="8"/>
  <c r="E9" i="8"/>
  <c r="F8" i="8"/>
  <c r="D8" i="8"/>
  <c r="C8" i="8"/>
  <c r="C45" i="8" s="1"/>
  <c r="C78" i="8" s="1"/>
  <c r="G67" i="8" l="1"/>
  <c r="G59" i="8"/>
  <c r="G39" i="8"/>
  <c r="G26" i="8"/>
  <c r="F45" i="8"/>
  <c r="F78" i="8" s="1"/>
  <c r="G10" i="8"/>
  <c r="E70" i="8"/>
  <c r="E65" i="8"/>
  <c r="D77" i="8"/>
  <c r="G77" i="8" s="1"/>
  <c r="E49" i="8"/>
  <c r="E26" i="8"/>
  <c r="D45" i="8"/>
  <c r="E45" i="8" s="1"/>
  <c r="G8" i="8"/>
  <c r="E10" i="8"/>
  <c r="E35" i="8"/>
  <c r="E42" i="8"/>
  <c r="E47" i="8"/>
  <c r="G47" i="8"/>
  <c r="E59" i="8"/>
  <c r="E67" i="8"/>
  <c r="E8" i="8"/>
  <c r="G45" i="8" l="1"/>
  <c r="D78" i="8"/>
  <c r="E78" i="8" s="1"/>
  <c r="E77" i="8"/>
  <c r="G78" i="8" l="1"/>
</calcChain>
</file>

<file path=xl/sharedStrings.xml><?xml version="1.0" encoding="utf-8"?>
<sst xmlns="http://schemas.openxmlformats.org/spreadsheetml/2006/main" count="85" uniqueCount="66">
  <si>
    <t>Найменування показника</t>
  </si>
  <si>
    <t>Код програмної класифікації видатків та кредитування місцевого бюджету</t>
  </si>
  <si>
    <t>тис. грн</t>
  </si>
  <si>
    <t>Інформація</t>
  </si>
  <si>
    <t>Святошинською районною в місті Києві державною адміністрацією</t>
  </si>
  <si>
    <t>Державне управління</t>
  </si>
  <si>
    <t>Загальний фонд</t>
  </si>
  <si>
    <t>Керівництво і управління Святошинською районною в місті Києві державною адміністрацією</t>
  </si>
  <si>
    <t>Освіта</t>
  </si>
  <si>
    <t>Соціальний захист та соціальне забезпечення</t>
  </si>
  <si>
    <t>Культура і мистецтво</t>
  </si>
  <si>
    <t>Фізична культура і спорт</t>
  </si>
  <si>
    <t>Житлово-комунальне господарство</t>
  </si>
  <si>
    <t>Разом загальний фонд</t>
  </si>
  <si>
    <t>Спеціальний фонд</t>
  </si>
  <si>
    <t>Разом спеціальний фонд</t>
  </si>
  <si>
    <t>Всього загальний та спеціальний фонд</t>
  </si>
  <si>
    <t>Надання дошкiльної освiти</t>
  </si>
  <si>
    <t>Забезпечення діяльності інших закладів у сфері освіти</t>
  </si>
  <si>
    <t>Інші програми та заходи у сфері освіти</t>
  </si>
  <si>
    <t>Інші заходи у сфері соціального захисту і соціального забезпечення</t>
  </si>
  <si>
    <t>Забезпечення діяльності бiблiотек</t>
  </si>
  <si>
    <t>Забезпечення діяльності палаців i будинків культури, клубів, центрів дозвілля та iнших клубних закладів</t>
  </si>
  <si>
    <t>Забезпечення діяльності інших закладів в галузі культури і мистецтва</t>
  </si>
  <si>
    <t>Забезпечення діяльності місцевих центрів фізичного здоров'я населення «Спорт для всіх» та проведення фізкультурно-масових заходів серед населення регіону</t>
  </si>
  <si>
    <t>Експлуатація та технічне обслуговування житлового фонду</t>
  </si>
  <si>
    <t>Забезпечення надійної та безперебійної експлуатації ліфтів</t>
  </si>
  <si>
    <t>Надання позашкiльної освіти закладами позашкільної освiти, заходи iз позашкiльної роботи з дiтьми</t>
  </si>
  <si>
    <t>Забезпечення діяльності інклюзивно-ресурсних центрів за рахунок коштів місцевого бюджету</t>
  </si>
  <si>
    <t>Забезпечення діяльності інклюзивно-ресурсних центрів за рахунок освітньої субвенції</t>
  </si>
  <si>
    <t>Надання реабілітаційних послуг особам з інвалідністю та дітям з інвалідністю</t>
  </si>
  <si>
    <t xml:space="preserve">% виконання 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</si>
  <si>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</si>
  <si>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міжшкільними ресурсними центрами за рахунок коштів місцевого бюджету</t>
  </si>
  <si>
    <t>Надання  загальної середньої освіти закладами загальної середньої освiти  за рахунок освітньої субвенції</t>
  </si>
  <si>
    <t>5=4/3*100</t>
  </si>
  <si>
    <t>7=4-6</t>
  </si>
  <si>
    <t>Грошова компенсація за належні для отримання жилі приміщення для сімей осіб, визначених пунктами 2 - 5 частини першої статті 10-1 Закону України «Про статус ветеранів війни, гарантії їх соціального захисту»,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</si>
  <si>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</si>
  <si>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коштів місцевого бюджету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</si>
  <si>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освітньої субвенції</t>
  </si>
  <si>
    <t>Надання спеціалізованої освіти мистецькими школами</t>
  </si>
  <si>
    <t>Проведення (надання) додаткових психолого-педагогічних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</si>
  <si>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</si>
  <si>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Забезпечення умов для догляду та виховання дітей та молоді в дитячих будинках сімейного типу, прийомних сім’ях та сім’ях патронатних вихователів</t>
  </si>
  <si>
    <t>Здійснення соціальної роботи та надання соціальних послуг центрами соціальних служб та центрами надання соціальних послуг особам/сім’ям, які належать до вразливих груп населення та/або перебувають у складних життєвих обставинах</t>
  </si>
  <si>
    <t>Розвиток та надання послуг спеціалізованими службами підтримки осіб, які постраждали від домашнього насильства та/або насильства за ознакою статі</t>
  </si>
  <si>
    <t>Створення умов для творчого, інтелектуального, духовного та фізичного розвитку дітей та молоді за місцем їх проживання</t>
  </si>
  <si>
    <t>Реалізація публічного інвестиційного проекту із виплати грошової компенсації за належні для отримання жилі приміщення для сімей осіб, визначених пунктами 2–5 частини першої статті 10¹ Закону України «Про статус ветеранів війни, гарантії їх соціального захисту», для осіб з інвалідністю I–II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11–14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</si>
  <si>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</si>
  <si>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Реалізація проектів (заходів) з відновлення об’єктів житлового фонду, пошкоджених/знищених внаслідок збройної агресії, за рахунок коштів місцевих бюджетів</t>
  </si>
  <si>
    <t>Затверджені видатки на 2026 рік з урахуванням змін</t>
  </si>
  <si>
    <t>Відхилення виконання 2026 до 2025 року</t>
  </si>
  <si>
    <t xml:space="preserve"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 </t>
  </si>
  <si>
    <t>Підготовка та реалізація публічних інвестиційних проектів / програм публічних інвестицій за рахунок коштів місцевого бюджету в галузі фізичної культури і спорту</t>
  </si>
  <si>
    <t>Розвиток здібностей у дітей та молоді з фізичної культури та спорту комунальними дитячо-юнацькими спортивними школами</t>
  </si>
  <si>
    <t>Підготовка та реалізація публічних інвестиційних проектів / програм публічних інвестицій за рахунок коштів місцевого бюджету в галузі соціального захисту та соціального забезпечення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</si>
  <si>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</si>
  <si>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Забезпечення молодіжними центрами соціального становлення та розвитку молоді та інші заходи у сфері молодіжної політики</t>
  </si>
  <si>
    <r>
      <t xml:space="preserve">Підготовка та реалізація публічних інвестиційних проектів / програм публічних інвестицій в галузі (секторі) </t>
    </r>
    <r>
      <rPr>
        <sz val="9"/>
        <color theme="1"/>
        <rFont val="Calibri"/>
        <family val="2"/>
        <charset val="204"/>
      </rPr>
      <t>«</t>
    </r>
    <r>
      <rPr>
        <sz val="9"/>
        <color theme="1"/>
        <rFont val="Arial"/>
        <family val="2"/>
        <charset val="204"/>
      </rPr>
      <t>Житло</t>
    </r>
    <r>
      <rPr>
        <sz val="9"/>
        <color theme="1"/>
        <rFont val="Calibri"/>
        <family val="2"/>
        <charset val="204"/>
      </rPr>
      <t>»</t>
    </r>
    <r>
      <rPr>
        <sz val="9"/>
        <color theme="1"/>
        <rFont val="Arial"/>
        <family val="2"/>
        <charset val="204"/>
      </rPr>
      <t xml:space="preserve"> за рахунок коштів місцевого бюджету  </t>
    </r>
  </si>
  <si>
    <t>Економічна діяльність</t>
  </si>
  <si>
    <t>Внески до статутного капіталу суб'єктів господарювання</t>
  </si>
  <si>
    <t>Реалізація заходів за рахунок освітньої субвенції з державного бюджету місцевим бюджетам (за спеціальним фондом державного бюджету) з урахуванням залишків на забезпечення харчуванням учнів закладів загальної середньої освіти</t>
  </si>
  <si>
    <t>щодо використання бюджетних коштів за січень - серпень 2026 року</t>
  </si>
  <si>
    <t>Виконано станом на 01.09 2026 року</t>
  </si>
  <si>
    <t>Виконано станом на 01.09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</si>
</sst>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7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b/>
      <i/>
      <sz val="8"/>
      <color theme="1"/>
      <name val="Arial"/>
      <family val="2"/>
      <charset val="204"/>
    </font>
    <font>
      <sz val="9"/>
      <color theme="0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9"/>
      <color theme="1"/>
      <name val="Calibri"/>
      <family val="2"/>
      <charset val="204"/>
    </font>
    <font>
      <b/>
      <sz val="9"/>
      <color theme="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0" xfId="0" applyFont="1"/>
    <xf numFmtId="164" fontId="6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"/>
  <sheetViews>
    <sheetView tabSelected="1" workbookViewId="0">
      <selection activeCell="F6" sqref="F6"/>
    </sheetView>
  </sheetViews>
  <sheetFormatPr defaultRowHeight="15" x14ac:dyDescent="0.25"/>
  <cols>
    <col min="1" max="1" width="44" style="5" customWidth="1"/>
    <col min="2" max="2" width="10.85546875" style="8" customWidth="1"/>
    <col min="3" max="3" width="12.140625" style="8" customWidth="1"/>
    <col min="4" max="4" width="11.28515625" style="8" customWidth="1"/>
    <col min="5" max="5" width="10.28515625" style="8" customWidth="1"/>
    <col min="6" max="7" width="11.28515625" style="8" customWidth="1"/>
    <col min="8" max="9" width="9.140625" style="1"/>
  </cols>
  <sheetData>
    <row r="1" spans="1:9" ht="21" customHeight="1" x14ac:dyDescent="0.25">
      <c r="A1" s="19" t="s">
        <v>3</v>
      </c>
      <c r="B1" s="19"/>
      <c r="C1" s="19"/>
      <c r="D1" s="19"/>
      <c r="E1" s="19"/>
      <c r="F1" s="19"/>
      <c r="G1" s="19"/>
      <c r="H1"/>
      <c r="I1"/>
    </row>
    <row r="2" spans="1:9" ht="21" customHeight="1" x14ac:dyDescent="0.25">
      <c r="A2" s="19" t="s">
        <v>63</v>
      </c>
      <c r="B2" s="19"/>
      <c r="C2" s="19"/>
      <c r="D2" s="19"/>
      <c r="E2" s="19"/>
      <c r="F2" s="19"/>
      <c r="G2" s="19"/>
      <c r="H2"/>
      <c r="I2"/>
    </row>
    <row r="3" spans="1:9" ht="21" customHeight="1" x14ac:dyDescent="0.25">
      <c r="A3" s="19" t="s">
        <v>4</v>
      </c>
      <c r="B3" s="19"/>
      <c r="C3" s="19"/>
      <c r="D3" s="19"/>
      <c r="E3" s="19"/>
      <c r="F3" s="19"/>
      <c r="G3" s="19"/>
      <c r="H3"/>
      <c r="I3"/>
    </row>
    <row r="4" spans="1:9" x14ac:dyDescent="0.25">
      <c r="D4" s="18"/>
      <c r="F4" s="18"/>
      <c r="G4" s="18" t="s">
        <v>2</v>
      </c>
      <c r="H4"/>
      <c r="I4"/>
    </row>
    <row r="5" spans="1:9" ht="68.25" customHeight="1" x14ac:dyDescent="0.25">
      <c r="A5" s="3" t="s">
        <v>0</v>
      </c>
      <c r="B5" s="6" t="s">
        <v>1</v>
      </c>
      <c r="C5" s="3" t="s">
        <v>51</v>
      </c>
      <c r="D5" s="3" t="s">
        <v>64</v>
      </c>
      <c r="E5" s="3" t="s">
        <v>31</v>
      </c>
      <c r="F5" s="3" t="s">
        <v>65</v>
      </c>
      <c r="G5" s="3" t="s">
        <v>52</v>
      </c>
      <c r="H5"/>
      <c r="I5"/>
    </row>
    <row r="6" spans="1:9" x14ac:dyDescent="0.25">
      <c r="A6" s="9">
        <v>1</v>
      </c>
      <c r="B6" s="9">
        <v>2</v>
      </c>
      <c r="C6" s="9">
        <v>3</v>
      </c>
      <c r="D6" s="9">
        <v>4</v>
      </c>
      <c r="E6" s="9" t="s">
        <v>35</v>
      </c>
      <c r="F6" s="9">
        <v>6</v>
      </c>
      <c r="G6" s="9" t="s">
        <v>36</v>
      </c>
      <c r="H6"/>
      <c r="I6"/>
    </row>
    <row r="7" spans="1:9" ht="21" customHeight="1" x14ac:dyDescent="0.25">
      <c r="A7" s="3" t="s">
        <v>6</v>
      </c>
      <c r="B7" s="7"/>
      <c r="C7" s="7"/>
      <c r="D7" s="7"/>
      <c r="E7" s="7"/>
      <c r="F7" s="7"/>
      <c r="G7" s="7"/>
      <c r="H7"/>
      <c r="I7"/>
    </row>
    <row r="8" spans="1:9" ht="21.75" customHeight="1" x14ac:dyDescent="0.25">
      <c r="A8" s="2" t="s">
        <v>5</v>
      </c>
      <c r="B8" s="3">
        <v>4710100</v>
      </c>
      <c r="C8" s="11">
        <f>SUM(C9:C9)</f>
        <v>236862.1</v>
      </c>
      <c r="D8" s="11">
        <f>SUM(D9:D9)</f>
        <v>142547.5</v>
      </c>
      <c r="E8" s="11">
        <f>D8/C8*100</f>
        <v>60.181641554305223</v>
      </c>
      <c r="F8" s="11">
        <f>SUM(F9:F9)</f>
        <v>114288.1</v>
      </c>
      <c r="G8" s="11">
        <f>D8-F8</f>
        <v>28259.399999999994</v>
      </c>
      <c r="H8"/>
      <c r="I8"/>
    </row>
    <row r="9" spans="1:9" ht="32.25" customHeight="1" x14ac:dyDescent="0.25">
      <c r="A9" s="4" t="s">
        <v>7</v>
      </c>
      <c r="B9" s="10">
        <v>4710160</v>
      </c>
      <c r="C9" s="12">
        <v>236862.1</v>
      </c>
      <c r="D9" s="12">
        <v>142547.5</v>
      </c>
      <c r="E9" s="12">
        <f t="shared" ref="E9:E78" si="0">D9/C9*100</f>
        <v>60.181641554305223</v>
      </c>
      <c r="F9" s="12">
        <v>114288.1</v>
      </c>
      <c r="G9" s="12">
        <f t="shared" ref="G9:G78" si="1">D9-F9</f>
        <v>28259.399999999994</v>
      </c>
      <c r="H9"/>
      <c r="I9"/>
    </row>
    <row r="10" spans="1:9" ht="21.75" customHeight="1" x14ac:dyDescent="0.25">
      <c r="A10" s="2" t="s">
        <v>8</v>
      </c>
      <c r="B10" s="3">
        <v>4711000</v>
      </c>
      <c r="C10" s="11">
        <f>SUM(C11:C25)</f>
        <v>3636175.6999999997</v>
      </c>
      <c r="D10" s="11">
        <f>SUM(D11:D25)</f>
        <v>2454470.1999999997</v>
      </c>
      <c r="E10" s="11">
        <f t="shared" si="0"/>
        <v>67.501419142094804</v>
      </c>
      <c r="F10" s="11">
        <f>SUM(F11:F25)</f>
        <v>1879435.4000000001</v>
      </c>
      <c r="G10" s="11">
        <f t="shared" si="1"/>
        <v>575034.79999999958</v>
      </c>
      <c r="H10"/>
      <c r="I10"/>
    </row>
    <row r="11" spans="1:9" ht="21.75" customHeight="1" x14ac:dyDescent="0.25">
      <c r="A11" s="4" t="s">
        <v>17</v>
      </c>
      <c r="B11" s="10">
        <v>4711010</v>
      </c>
      <c r="C11" s="12">
        <v>1140536.3</v>
      </c>
      <c r="D11" s="12">
        <v>739423.3</v>
      </c>
      <c r="E11" s="12">
        <f t="shared" si="0"/>
        <v>64.831193886595287</v>
      </c>
      <c r="F11" s="12">
        <v>608988.4</v>
      </c>
      <c r="G11" s="12">
        <f t="shared" si="1"/>
        <v>130434.90000000002</v>
      </c>
      <c r="H11"/>
      <c r="I11"/>
    </row>
    <row r="12" spans="1:9" ht="45.75" customHeight="1" x14ac:dyDescent="0.25">
      <c r="A12" s="4" t="s">
        <v>32</v>
      </c>
      <c r="B12" s="10">
        <v>4711021</v>
      </c>
      <c r="C12" s="12">
        <v>1221468.7</v>
      </c>
      <c r="D12" s="12">
        <v>744433.3</v>
      </c>
      <c r="E12" s="12">
        <f t="shared" si="0"/>
        <v>60.945753255895966</v>
      </c>
      <c r="F12" s="12">
        <v>547636.1</v>
      </c>
      <c r="G12" s="12">
        <f t="shared" si="1"/>
        <v>196797.20000000007</v>
      </c>
      <c r="H12"/>
      <c r="I12"/>
    </row>
    <row r="13" spans="1:9" ht="82.5" customHeight="1" x14ac:dyDescent="0.25">
      <c r="A13" s="4" t="s">
        <v>39</v>
      </c>
      <c r="B13" s="10">
        <v>4711022</v>
      </c>
      <c r="C13" s="12">
        <v>88571.5</v>
      </c>
      <c r="D13" s="12">
        <v>49555.6</v>
      </c>
      <c r="E13" s="12">
        <f t="shared" si="0"/>
        <v>55.949825846914635</v>
      </c>
      <c r="F13" s="12">
        <v>43899.6</v>
      </c>
      <c r="G13" s="12">
        <f t="shared" si="1"/>
        <v>5656</v>
      </c>
      <c r="H13"/>
      <c r="I13"/>
    </row>
    <row r="14" spans="1:9" ht="44.25" customHeight="1" x14ac:dyDescent="0.25">
      <c r="A14" s="4" t="s">
        <v>33</v>
      </c>
      <c r="B14" s="10">
        <v>4711026</v>
      </c>
      <c r="C14" s="12">
        <v>3201.2</v>
      </c>
      <c r="D14" s="12">
        <v>1516</v>
      </c>
      <c r="E14" s="12">
        <f t="shared" si="0"/>
        <v>47.357241034612024</v>
      </c>
      <c r="F14" s="12">
        <v>1178.5</v>
      </c>
      <c r="G14" s="12">
        <f t="shared" si="1"/>
        <v>337.5</v>
      </c>
      <c r="H14"/>
      <c r="I14"/>
    </row>
    <row r="15" spans="1:9" ht="42.75" customHeight="1" x14ac:dyDescent="0.25">
      <c r="A15" s="4" t="s">
        <v>34</v>
      </c>
      <c r="B15" s="10">
        <v>4711031</v>
      </c>
      <c r="C15" s="12">
        <v>569042.19999999995</v>
      </c>
      <c r="D15" s="12">
        <v>568070.5</v>
      </c>
      <c r="E15" s="12">
        <f t="shared" si="0"/>
        <v>99.829239378028561</v>
      </c>
      <c r="F15" s="12">
        <v>425584.8</v>
      </c>
      <c r="G15" s="12">
        <f t="shared" si="1"/>
        <v>142485.70000000001</v>
      </c>
      <c r="H15"/>
      <c r="I15"/>
    </row>
    <row r="16" spans="1:9" ht="80.25" customHeight="1" x14ac:dyDescent="0.25">
      <c r="A16" s="4" t="s">
        <v>40</v>
      </c>
      <c r="B16" s="10">
        <v>4711032</v>
      </c>
      <c r="C16" s="12">
        <v>29254.7</v>
      </c>
      <c r="D16" s="12">
        <v>29254.7</v>
      </c>
      <c r="E16" s="12">
        <f t="shared" si="0"/>
        <v>100</v>
      </c>
      <c r="F16" s="12">
        <v>21763.3</v>
      </c>
      <c r="G16" s="12">
        <f t="shared" si="1"/>
        <v>7491.4000000000015</v>
      </c>
      <c r="H16"/>
      <c r="I16"/>
    </row>
    <row r="17" spans="1:9" ht="45" customHeight="1" x14ac:dyDescent="0.25">
      <c r="A17" s="4" t="s">
        <v>27</v>
      </c>
      <c r="B17" s="10">
        <v>4711070</v>
      </c>
      <c r="C17" s="12">
        <v>187716.5</v>
      </c>
      <c r="D17" s="12">
        <v>116827.9</v>
      </c>
      <c r="E17" s="12">
        <f t="shared" si="0"/>
        <v>62.236351093270969</v>
      </c>
      <c r="F17" s="12">
        <v>90634.3</v>
      </c>
      <c r="G17" s="12">
        <f t="shared" si="1"/>
        <v>26193.599999999991</v>
      </c>
      <c r="H17"/>
      <c r="I17"/>
    </row>
    <row r="18" spans="1:9" ht="32.25" customHeight="1" x14ac:dyDescent="0.25">
      <c r="A18" s="4" t="s">
        <v>41</v>
      </c>
      <c r="B18" s="10">
        <v>4711080</v>
      </c>
      <c r="C18" s="12">
        <v>138763.29999999999</v>
      </c>
      <c r="D18" s="12">
        <v>89811.4</v>
      </c>
      <c r="E18" s="12">
        <f t="shared" si="0"/>
        <v>64.722732883983014</v>
      </c>
      <c r="F18" s="12">
        <v>74536.600000000006</v>
      </c>
      <c r="G18" s="12">
        <f t="shared" si="1"/>
        <v>15274.799999999988</v>
      </c>
      <c r="H18"/>
      <c r="I18"/>
    </row>
    <row r="19" spans="1:9" ht="30" customHeight="1" x14ac:dyDescent="0.25">
      <c r="A19" s="4" t="s">
        <v>18</v>
      </c>
      <c r="B19" s="10">
        <v>4711141</v>
      </c>
      <c r="C19" s="12">
        <v>57659.3</v>
      </c>
      <c r="D19" s="12">
        <v>35158</v>
      </c>
      <c r="E19" s="12">
        <f t="shared" si="0"/>
        <v>60.975419403287937</v>
      </c>
      <c r="F19" s="12">
        <v>27118.7</v>
      </c>
      <c r="G19" s="12">
        <f t="shared" si="1"/>
        <v>8039.2999999999993</v>
      </c>
      <c r="H19"/>
      <c r="I19"/>
    </row>
    <row r="20" spans="1:9" ht="21.75" customHeight="1" x14ac:dyDescent="0.25">
      <c r="A20" s="4" t="s">
        <v>19</v>
      </c>
      <c r="B20" s="10">
        <v>4711142</v>
      </c>
      <c r="C20" s="12">
        <v>72.400000000000006</v>
      </c>
      <c r="D20" s="12">
        <v>16.3</v>
      </c>
      <c r="E20" s="12">
        <f t="shared" si="0"/>
        <v>22.513812154696129</v>
      </c>
      <c r="F20" s="12">
        <v>34.4</v>
      </c>
      <c r="G20" s="12">
        <f t="shared" si="1"/>
        <v>-18.099999999999998</v>
      </c>
      <c r="H20"/>
      <c r="I20"/>
    </row>
    <row r="21" spans="1:9" ht="31.5" customHeight="1" x14ac:dyDescent="0.25">
      <c r="A21" s="4" t="s">
        <v>28</v>
      </c>
      <c r="B21" s="10">
        <v>4711151</v>
      </c>
      <c r="C21" s="12">
        <v>8609.5</v>
      </c>
      <c r="D21" s="12">
        <v>5186.7</v>
      </c>
      <c r="E21" s="12">
        <f t="shared" si="0"/>
        <v>60.243916603751671</v>
      </c>
      <c r="F21" s="12">
        <v>2585</v>
      </c>
      <c r="G21" s="12">
        <f t="shared" si="1"/>
        <v>2601.6999999999998</v>
      </c>
      <c r="H21"/>
      <c r="I21"/>
    </row>
    <row r="22" spans="1:9" ht="36" customHeight="1" x14ac:dyDescent="0.25">
      <c r="A22" s="4" t="s">
        <v>29</v>
      </c>
      <c r="B22" s="10">
        <v>4711152</v>
      </c>
      <c r="C22" s="12">
        <v>2693.9</v>
      </c>
      <c r="D22" s="12">
        <v>2693.9</v>
      </c>
      <c r="E22" s="12">
        <f t="shared" si="0"/>
        <v>100</v>
      </c>
      <c r="F22" s="12">
        <v>1789.6</v>
      </c>
      <c r="G22" s="12">
        <f t="shared" si="1"/>
        <v>904.30000000000018</v>
      </c>
      <c r="H22"/>
      <c r="I22"/>
    </row>
    <row r="23" spans="1:9" ht="80.25" customHeight="1" x14ac:dyDescent="0.25">
      <c r="A23" s="4" t="s">
        <v>42</v>
      </c>
      <c r="B23" s="10">
        <v>4711200</v>
      </c>
      <c r="C23" s="12">
        <v>2202.3000000000002</v>
      </c>
      <c r="D23" s="12">
        <v>2202.3000000000002</v>
      </c>
      <c r="E23" s="15">
        <f t="shared" si="0"/>
        <v>100</v>
      </c>
      <c r="F23" s="12">
        <v>1394.4</v>
      </c>
      <c r="G23" s="12">
        <f t="shared" si="1"/>
        <v>807.90000000000009</v>
      </c>
      <c r="H23"/>
      <c r="I23"/>
    </row>
    <row r="24" spans="1:9" ht="48.75" customHeight="1" x14ac:dyDescent="0.25">
      <c r="A24" s="4" t="s">
        <v>43</v>
      </c>
      <c r="B24" s="10">
        <v>4711600</v>
      </c>
      <c r="C24" s="12">
        <v>68049.600000000006</v>
      </c>
      <c r="D24" s="12">
        <v>63811.5</v>
      </c>
      <c r="E24" s="12">
        <f t="shared" si="0"/>
        <v>93.772042745291657</v>
      </c>
      <c r="F24" s="12">
        <v>32291.7</v>
      </c>
      <c r="G24" s="12">
        <f t="shared" si="1"/>
        <v>31519.8</v>
      </c>
      <c r="H24"/>
      <c r="I24"/>
    </row>
    <row r="25" spans="1:9" ht="46.5" customHeight="1" x14ac:dyDescent="0.25">
      <c r="A25" s="4" t="s">
        <v>49</v>
      </c>
      <c r="B25" s="10">
        <v>4711702</v>
      </c>
      <c r="C25" s="12">
        <v>118334.3</v>
      </c>
      <c r="D25" s="12">
        <v>6508.8</v>
      </c>
      <c r="E25" s="12">
        <f t="shared" si="0"/>
        <v>5.500349433765189</v>
      </c>
      <c r="F25" s="12">
        <v>0</v>
      </c>
      <c r="G25" s="12">
        <f t="shared" si="1"/>
        <v>6508.8</v>
      </c>
      <c r="H25"/>
      <c r="I25"/>
    </row>
    <row r="26" spans="1:9" ht="21.75" customHeight="1" x14ac:dyDescent="0.25">
      <c r="A26" s="2" t="s">
        <v>9</v>
      </c>
      <c r="B26" s="3">
        <v>4713000</v>
      </c>
      <c r="C26" s="11">
        <f>SUM(C27:C34)</f>
        <v>150820.5</v>
      </c>
      <c r="D26" s="11">
        <f>SUM(D27:D34)</f>
        <v>108406</v>
      </c>
      <c r="E26" s="11">
        <f t="shared" si="0"/>
        <v>71.877496759392784</v>
      </c>
      <c r="F26" s="11">
        <f>SUM(F27:F34)</f>
        <v>42404.600000000006</v>
      </c>
      <c r="G26" s="11">
        <f t="shared" si="1"/>
        <v>66001.399999999994</v>
      </c>
      <c r="H26"/>
      <c r="I26"/>
    </row>
    <row r="27" spans="1:9" s="13" customFormat="1" ht="34.5" customHeight="1" x14ac:dyDescent="0.25">
      <c r="A27" s="4" t="s">
        <v>30</v>
      </c>
      <c r="B27" s="10">
        <v>4713105</v>
      </c>
      <c r="C27" s="12">
        <v>44951.3</v>
      </c>
      <c r="D27" s="12">
        <v>25891.200000000001</v>
      </c>
      <c r="E27" s="12">
        <f t="shared" si="0"/>
        <v>57.598334197231225</v>
      </c>
      <c r="F27" s="12">
        <v>15505.3</v>
      </c>
      <c r="G27" s="12">
        <f t="shared" si="1"/>
        <v>10385.900000000001</v>
      </c>
    </row>
    <row r="28" spans="1:9" ht="50.25" customHeight="1" x14ac:dyDescent="0.25">
      <c r="A28" s="4" t="s">
        <v>44</v>
      </c>
      <c r="B28" s="10">
        <v>4713114</v>
      </c>
      <c r="C28" s="12">
        <v>91.5</v>
      </c>
      <c r="D28" s="12">
        <v>0</v>
      </c>
      <c r="E28" s="12">
        <f t="shared" si="0"/>
        <v>0</v>
      </c>
      <c r="F28" s="12">
        <v>12</v>
      </c>
      <c r="G28" s="12">
        <f t="shared" si="1"/>
        <v>-12</v>
      </c>
      <c r="H28"/>
      <c r="I28"/>
    </row>
    <row r="29" spans="1:9" ht="71.25" customHeight="1" x14ac:dyDescent="0.25">
      <c r="A29" s="4" t="s">
        <v>45</v>
      </c>
      <c r="B29" s="10">
        <v>4713121</v>
      </c>
      <c r="C29" s="12">
        <v>23415.8</v>
      </c>
      <c r="D29" s="12">
        <v>14448.6</v>
      </c>
      <c r="E29" s="12">
        <f t="shared" si="0"/>
        <v>61.70449013059558</v>
      </c>
      <c r="F29" s="12">
        <v>10449.1</v>
      </c>
      <c r="G29" s="12">
        <f t="shared" si="1"/>
        <v>3999.5</v>
      </c>
      <c r="H29"/>
      <c r="I29"/>
    </row>
    <row r="30" spans="1:9" ht="58.5" customHeight="1" x14ac:dyDescent="0.25">
      <c r="A30" s="4" t="s">
        <v>46</v>
      </c>
      <c r="B30" s="10">
        <v>4713124</v>
      </c>
      <c r="C30" s="12">
        <v>7220.7</v>
      </c>
      <c r="D30" s="12">
        <v>4097.6000000000004</v>
      </c>
      <c r="E30" s="12">
        <f t="shared" si="0"/>
        <v>56.747960724029532</v>
      </c>
      <c r="F30" s="12">
        <v>2677.2</v>
      </c>
      <c r="G30" s="12">
        <f t="shared" si="1"/>
        <v>1420.4000000000005</v>
      </c>
      <c r="H30"/>
      <c r="I30"/>
    </row>
    <row r="31" spans="1:9" ht="41.25" customHeight="1" x14ac:dyDescent="0.25">
      <c r="A31" s="4" t="s">
        <v>47</v>
      </c>
      <c r="B31" s="10">
        <v>4713132</v>
      </c>
      <c r="C31" s="12">
        <v>26601.599999999999</v>
      </c>
      <c r="D31" s="12">
        <v>15502.5</v>
      </c>
      <c r="E31" s="12">
        <f t="shared" si="0"/>
        <v>58.276569830386151</v>
      </c>
      <c r="F31" s="12">
        <v>13561.2</v>
      </c>
      <c r="G31" s="12">
        <f t="shared" si="1"/>
        <v>1941.2999999999993</v>
      </c>
      <c r="H31"/>
      <c r="I31"/>
    </row>
    <row r="32" spans="1:9" ht="45.75" customHeight="1" x14ac:dyDescent="0.25">
      <c r="A32" s="4" t="s">
        <v>58</v>
      </c>
      <c r="B32" s="10">
        <v>4713133</v>
      </c>
      <c r="C32" s="12">
        <v>150</v>
      </c>
      <c r="D32" s="12">
        <v>150</v>
      </c>
      <c r="E32" s="12">
        <f t="shared" si="0"/>
        <v>100</v>
      </c>
      <c r="F32" s="12">
        <v>150</v>
      </c>
      <c r="G32" s="12">
        <f t="shared" si="1"/>
        <v>0</v>
      </c>
      <c r="H32"/>
      <c r="I32"/>
    </row>
    <row r="33" spans="1:9" ht="247.5" customHeight="1" x14ac:dyDescent="0.25">
      <c r="A33" s="4" t="s">
        <v>37</v>
      </c>
      <c r="B33" s="10">
        <v>4713221</v>
      </c>
      <c r="C33" s="15">
        <v>48253.4</v>
      </c>
      <c r="D33" s="15">
        <v>48253.4</v>
      </c>
      <c r="E33" s="12">
        <f t="shared" si="0"/>
        <v>100</v>
      </c>
      <c r="F33" s="12">
        <v>0</v>
      </c>
      <c r="G33" s="12">
        <f t="shared" si="1"/>
        <v>48253.4</v>
      </c>
      <c r="H33"/>
      <c r="I33"/>
    </row>
    <row r="34" spans="1:9" ht="32.25" customHeight="1" x14ac:dyDescent="0.25">
      <c r="A34" s="4" t="s">
        <v>20</v>
      </c>
      <c r="B34" s="10">
        <v>4713242</v>
      </c>
      <c r="C34" s="12">
        <v>136.19999999999999</v>
      </c>
      <c r="D34" s="12">
        <v>62.7</v>
      </c>
      <c r="E34" s="12">
        <f t="shared" si="0"/>
        <v>46.035242290748904</v>
      </c>
      <c r="F34" s="12">
        <v>49.8</v>
      </c>
      <c r="G34" s="12">
        <f t="shared" si="1"/>
        <v>12.900000000000006</v>
      </c>
      <c r="H34"/>
      <c r="I34"/>
    </row>
    <row r="35" spans="1:9" ht="22.5" customHeight="1" x14ac:dyDescent="0.25">
      <c r="A35" s="2" t="s">
        <v>10</v>
      </c>
      <c r="B35" s="3">
        <v>4714000</v>
      </c>
      <c r="C35" s="11">
        <f>SUM(C36:C38)</f>
        <v>44277.8</v>
      </c>
      <c r="D35" s="11">
        <f>SUM(D36:D38)</f>
        <v>27925.9</v>
      </c>
      <c r="E35" s="11">
        <f t="shared" si="0"/>
        <v>63.06975504654703</v>
      </c>
      <c r="F35" s="11">
        <f>SUM(F36:F38)</f>
        <v>25342.1</v>
      </c>
      <c r="G35" s="11">
        <f t="shared" si="1"/>
        <v>2583.8000000000029</v>
      </c>
      <c r="H35"/>
      <c r="I35"/>
    </row>
    <row r="36" spans="1:9" ht="21.75" customHeight="1" x14ac:dyDescent="0.25">
      <c r="A36" s="4" t="s">
        <v>21</v>
      </c>
      <c r="B36" s="10">
        <v>4714030</v>
      </c>
      <c r="C36" s="12">
        <v>28781</v>
      </c>
      <c r="D36" s="12">
        <v>18246.400000000001</v>
      </c>
      <c r="E36" s="12">
        <f t="shared" si="0"/>
        <v>63.397380216114804</v>
      </c>
      <c r="F36" s="12">
        <v>15731</v>
      </c>
      <c r="G36" s="12">
        <f t="shared" si="1"/>
        <v>2515.4000000000015</v>
      </c>
      <c r="H36"/>
      <c r="I36"/>
    </row>
    <row r="37" spans="1:9" ht="32.25" customHeight="1" x14ac:dyDescent="0.25">
      <c r="A37" s="4" t="s">
        <v>22</v>
      </c>
      <c r="B37" s="10">
        <v>4714060</v>
      </c>
      <c r="C37" s="12">
        <v>10736.3</v>
      </c>
      <c r="D37" s="12">
        <v>6683</v>
      </c>
      <c r="E37" s="12">
        <f t="shared" si="0"/>
        <v>62.246770302618224</v>
      </c>
      <c r="F37" s="12">
        <v>6987</v>
      </c>
      <c r="G37" s="12">
        <f t="shared" si="1"/>
        <v>-304</v>
      </c>
      <c r="H37"/>
      <c r="I37"/>
    </row>
    <row r="38" spans="1:9" ht="32.25" customHeight="1" x14ac:dyDescent="0.25">
      <c r="A38" s="4" t="s">
        <v>23</v>
      </c>
      <c r="B38" s="10">
        <v>4714081</v>
      </c>
      <c r="C38" s="12">
        <v>4760.5</v>
      </c>
      <c r="D38" s="12">
        <v>2996.5</v>
      </c>
      <c r="E38" s="12">
        <f t="shared" si="0"/>
        <v>62.94506879529461</v>
      </c>
      <c r="F38" s="12">
        <v>2624.1</v>
      </c>
      <c r="G38" s="12">
        <f t="shared" si="1"/>
        <v>372.40000000000009</v>
      </c>
      <c r="H38"/>
      <c r="I38"/>
    </row>
    <row r="39" spans="1:9" ht="21.75" customHeight="1" x14ac:dyDescent="0.25">
      <c r="A39" s="2" t="s">
        <v>11</v>
      </c>
      <c r="B39" s="3">
        <v>4715000</v>
      </c>
      <c r="C39" s="11">
        <f>C40+C41</f>
        <v>59180.2</v>
      </c>
      <c r="D39" s="11">
        <f t="shared" ref="D39:F39" si="2">D40+D41</f>
        <v>36625</v>
      </c>
      <c r="E39" s="11">
        <f t="shared" si="0"/>
        <v>61.887252831183403</v>
      </c>
      <c r="F39" s="11">
        <f t="shared" si="2"/>
        <v>34272.199999999997</v>
      </c>
      <c r="G39" s="11">
        <f t="shared" si="1"/>
        <v>2352.8000000000029</v>
      </c>
      <c r="H39"/>
      <c r="I39"/>
    </row>
    <row r="40" spans="1:9" ht="47.25" customHeight="1" x14ac:dyDescent="0.25">
      <c r="A40" s="4" t="s">
        <v>55</v>
      </c>
      <c r="B40" s="10">
        <v>4715031</v>
      </c>
      <c r="C40" s="12">
        <v>59030.2</v>
      </c>
      <c r="D40" s="12">
        <v>36475.1</v>
      </c>
      <c r="E40" s="12">
        <f t="shared" si="0"/>
        <v>61.790574993816726</v>
      </c>
      <c r="F40" s="12">
        <v>34122.699999999997</v>
      </c>
      <c r="G40" s="12">
        <f t="shared" si="1"/>
        <v>2352.4000000000015</v>
      </c>
      <c r="H40"/>
      <c r="I40"/>
    </row>
    <row r="41" spans="1:9" ht="55.5" customHeight="1" x14ac:dyDescent="0.25">
      <c r="A41" s="4" t="s">
        <v>24</v>
      </c>
      <c r="B41" s="10">
        <v>4715061</v>
      </c>
      <c r="C41" s="12">
        <v>150</v>
      </c>
      <c r="D41" s="12">
        <v>149.9</v>
      </c>
      <c r="E41" s="12">
        <f t="shared" si="0"/>
        <v>99.933333333333337</v>
      </c>
      <c r="F41" s="12">
        <v>149.5</v>
      </c>
      <c r="G41" s="12">
        <f t="shared" si="1"/>
        <v>0.40000000000000568</v>
      </c>
      <c r="H41"/>
      <c r="I41"/>
    </row>
    <row r="42" spans="1:9" ht="21.75" customHeight="1" x14ac:dyDescent="0.25">
      <c r="A42" s="2" t="s">
        <v>12</v>
      </c>
      <c r="B42" s="3">
        <v>4716000</v>
      </c>
      <c r="C42" s="11">
        <f>SUM(C43:C44)</f>
        <v>284242.90000000002</v>
      </c>
      <c r="D42" s="11">
        <f>SUM(D43:D44)</f>
        <v>89616.2</v>
      </c>
      <c r="E42" s="11">
        <f t="shared" si="0"/>
        <v>31.528034649238379</v>
      </c>
      <c r="F42" s="11">
        <f>SUM(F43:F44)</f>
        <v>1876.7</v>
      </c>
      <c r="G42" s="11">
        <f>D42-F42</f>
        <v>87739.5</v>
      </c>
      <c r="H42"/>
      <c r="I42"/>
    </row>
    <row r="43" spans="1:9" ht="33.75" customHeight="1" x14ac:dyDescent="0.25">
      <c r="A43" s="4" t="s">
        <v>25</v>
      </c>
      <c r="B43" s="10">
        <v>4716011</v>
      </c>
      <c r="C43" s="12">
        <v>2816.7</v>
      </c>
      <c r="D43" s="12">
        <v>1514.4</v>
      </c>
      <c r="E43" s="12">
        <f t="shared" si="0"/>
        <v>53.765044200660348</v>
      </c>
      <c r="F43" s="12">
        <v>1876.7</v>
      </c>
      <c r="G43" s="12">
        <f t="shared" si="1"/>
        <v>-362.29999999999995</v>
      </c>
      <c r="H43"/>
      <c r="I43"/>
    </row>
    <row r="44" spans="1:9" ht="56.25" customHeight="1" x14ac:dyDescent="0.25">
      <c r="A44" s="4" t="s">
        <v>50</v>
      </c>
      <c r="B44" s="10">
        <v>4716092</v>
      </c>
      <c r="C44" s="12">
        <v>281426.2</v>
      </c>
      <c r="D44" s="12">
        <v>88101.8</v>
      </c>
      <c r="E44" s="12">
        <f t="shared" si="0"/>
        <v>31.30547191412882</v>
      </c>
      <c r="F44" s="12">
        <v>0</v>
      </c>
      <c r="G44" s="12">
        <f t="shared" si="1"/>
        <v>88101.8</v>
      </c>
      <c r="H44"/>
      <c r="I44"/>
    </row>
    <row r="45" spans="1:9" ht="21.75" customHeight="1" x14ac:dyDescent="0.25">
      <c r="A45" s="2" t="s">
        <v>13</v>
      </c>
      <c r="B45" s="3"/>
      <c r="C45" s="11">
        <f>C8+C10+C26+C35+C39+C42</f>
        <v>4411559.2</v>
      </c>
      <c r="D45" s="11">
        <f>D8+D10+D26+D35+D39+D42</f>
        <v>2859590.8</v>
      </c>
      <c r="E45" s="11">
        <f t="shared" si="0"/>
        <v>64.82041088783302</v>
      </c>
      <c r="F45" s="11">
        <f>F8+F10+F26+F35+F39+F42</f>
        <v>2097619.1000000006</v>
      </c>
      <c r="G45" s="11">
        <f t="shared" si="1"/>
        <v>761971.69999999925</v>
      </c>
      <c r="H45"/>
      <c r="I45"/>
    </row>
    <row r="46" spans="1:9" ht="21.75" customHeight="1" x14ac:dyDescent="0.25">
      <c r="A46" s="3" t="s">
        <v>14</v>
      </c>
      <c r="B46" s="10"/>
      <c r="C46" s="12"/>
      <c r="D46" s="12"/>
      <c r="E46" s="11"/>
      <c r="F46" s="12"/>
      <c r="G46" s="11"/>
      <c r="H46"/>
      <c r="I46"/>
    </row>
    <row r="47" spans="1:9" ht="21.75" customHeight="1" x14ac:dyDescent="0.25">
      <c r="A47" s="2" t="s">
        <v>5</v>
      </c>
      <c r="B47" s="3">
        <v>4710100</v>
      </c>
      <c r="C47" s="11">
        <f>SUM(C48:C48)</f>
        <v>0</v>
      </c>
      <c r="D47" s="11">
        <f>SUM(D48:D48)</f>
        <v>28</v>
      </c>
      <c r="E47" s="17" t="e">
        <f>D47/C47*100</f>
        <v>#DIV/0!</v>
      </c>
      <c r="F47" s="11">
        <f>SUM(F48:F48)</f>
        <v>0</v>
      </c>
      <c r="G47" s="11">
        <f>D47-F47</f>
        <v>28</v>
      </c>
      <c r="H47"/>
      <c r="I47"/>
    </row>
    <row r="48" spans="1:9" ht="32.25" customHeight="1" x14ac:dyDescent="0.25">
      <c r="A48" s="4" t="s">
        <v>7</v>
      </c>
      <c r="B48" s="10">
        <v>4710160</v>
      </c>
      <c r="C48" s="12">
        <v>0</v>
      </c>
      <c r="D48" s="12">
        <v>28</v>
      </c>
      <c r="E48" s="14" t="e">
        <f t="shared" ref="E48" si="3">D48/C48*100</f>
        <v>#DIV/0!</v>
      </c>
      <c r="F48" s="12">
        <v>0</v>
      </c>
      <c r="G48" s="12">
        <f t="shared" ref="G48" si="4">D48-F48</f>
        <v>28</v>
      </c>
      <c r="H48"/>
      <c r="I48"/>
    </row>
    <row r="49" spans="1:9" ht="21.75" customHeight="1" x14ac:dyDescent="0.25">
      <c r="A49" s="2" t="s">
        <v>8</v>
      </c>
      <c r="B49" s="3">
        <v>4711000</v>
      </c>
      <c r="C49" s="11">
        <f>SUM(C50:C58)</f>
        <v>326235.2</v>
      </c>
      <c r="D49" s="11">
        <f>SUM(D50:D58)</f>
        <v>73949.499999999985</v>
      </c>
      <c r="E49" s="11">
        <f t="shared" si="0"/>
        <v>22.667541699975963</v>
      </c>
      <c r="F49" s="11">
        <f>SUM(F50:F58)</f>
        <v>245915</v>
      </c>
      <c r="G49" s="11">
        <f t="shared" si="1"/>
        <v>-171965.5</v>
      </c>
      <c r="H49"/>
      <c r="I49"/>
    </row>
    <row r="50" spans="1:9" ht="21.75" customHeight="1" x14ac:dyDescent="0.25">
      <c r="A50" s="4" t="s">
        <v>17</v>
      </c>
      <c r="B50" s="10">
        <v>4711010</v>
      </c>
      <c r="C50" s="12">
        <v>177953.1</v>
      </c>
      <c r="D50" s="12">
        <v>30806.1</v>
      </c>
      <c r="E50" s="12">
        <f t="shared" si="0"/>
        <v>17.311359004142101</v>
      </c>
      <c r="F50" s="12">
        <v>45400.5</v>
      </c>
      <c r="G50" s="12">
        <f t="shared" si="1"/>
        <v>-14594.400000000001</v>
      </c>
      <c r="H50"/>
      <c r="I50"/>
    </row>
    <row r="51" spans="1:9" ht="48.75" customHeight="1" x14ac:dyDescent="0.25">
      <c r="A51" s="4" t="s">
        <v>32</v>
      </c>
      <c r="B51" s="10">
        <v>4711021</v>
      </c>
      <c r="C51" s="12">
        <v>32253.4</v>
      </c>
      <c r="D51" s="12">
        <v>33884.699999999997</v>
      </c>
      <c r="E51" s="12">
        <f t="shared" si="0"/>
        <v>105.05776135229152</v>
      </c>
      <c r="F51" s="12">
        <v>24955.3</v>
      </c>
      <c r="G51" s="12">
        <f t="shared" si="1"/>
        <v>8929.3999999999978</v>
      </c>
      <c r="H51"/>
      <c r="I51"/>
    </row>
    <row r="52" spans="1:9" ht="82.5" customHeight="1" x14ac:dyDescent="0.25">
      <c r="A52" s="4" t="s">
        <v>39</v>
      </c>
      <c r="B52" s="10">
        <v>4711022</v>
      </c>
      <c r="C52" s="12">
        <v>0</v>
      </c>
      <c r="D52" s="12">
        <v>1791.5</v>
      </c>
      <c r="E52" s="14" t="e">
        <f t="shared" si="0"/>
        <v>#DIV/0!</v>
      </c>
      <c r="F52" s="12">
        <v>702.7</v>
      </c>
      <c r="G52" s="12">
        <f t="shared" si="1"/>
        <v>1088.8</v>
      </c>
      <c r="H52"/>
      <c r="I52"/>
    </row>
    <row r="53" spans="1:9" ht="44.25" customHeight="1" x14ac:dyDescent="0.25">
      <c r="A53" s="4" t="s">
        <v>33</v>
      </c>
      <c r="B53" s="10">
        <v>4711026</v>
      </c>
      <c r="C53" s="12">
        <v>0</v>
      </c>
      <c r="D53" s="12">
        <v>23.6</v>
      </c>
      <c r="E53" s="14" t="e">
        <f t="shared" si="0"/>
        <v>#DIV/0!</v>
      </c>
      <c r="F53" s="12">
        <v>0</v>
      </c>
      <c r="G53" s="12">
        <f t="shared" si="1"/>
        <v>23.6</v>
      </c>
      <c r="H53"/>
      <c r="I53"/>
    </row>
    <row r="54" spans="1:9" ht="42.75" customHeight="1" x14ac:dyDescent="0.25">
      <c r="A54" s="4" t="s">
        <v>27</v>
      </c>
      <c r="B54" s="10">
        <v>4711070</v>
      </c>
      <c r="C54" s="12">
        <v>318</v>
      </c>
      <c r="D54" s="12">
        <v>252.4</v>
      </c>
      <c r="E54" s="12">
        <f t="shared" si="0"/>
        <v>79.371069182389945</v>
      </c>
      <c r="F54" s="12">
        <v>296.10000000000002</v>
      </c>
      <c r="G54" s="12">
        <f t="shared" si="1"/>
        <v>-43.700000000000017</v>
      </c>
      <c r="H54"/>
      <c r="I54"/>
    </row>
    <row r="55" spans="1:9" ht="31.5" customHeight="1" x14ac:dyDescent="0.25">
      <c r="A55" s="4" t="s">
        <v>41</v>
      </c>
      <c r="B55" s="10">
        <v>4711080</v>
      </c>
      <c r="C55" s="12">
        <v>7575.7</v>
      </c>
      <c r="D55" s="12">
        <v>1016</v>
      </c>
      <c r="E55" s="12">
        <f t="shared" si="0"/>
        <v>13.411301925894637</v>
      </c>
      <c r="F55" s="12">
        <v>505.1</v>
      </c>
      <c r="G55" s="12">
        <f t="shared" si="1"/>
        <v>510.9</v>
      </c>
      <c r="H55"/>
      <c r="I55"/>
    </row>
    <row r="56" spans="1:9" ht="72" customHeight="1" x14ac:dyDescent="0.25">
      <c r="A56" s="4" t="s">
        <v>62</v>
      </c>
      <c r="B56" s="10">
        <v>4711279</v>
      </c>
      <c r="C56" s="12">
        <v>125</v>
      </c>
      <c r="D56" s="12">
        <v>0</v>
      </c>
      <c r="E56" s="12">
        <f t="shared" si="0"/>
        <v>0</v>
      </c>
      <c r="F56" s="12">
        <v>0</v>
      </c>
      <c r="G56" s="12">
        <f t="shared" si="1"/>
        <v>0</v>
      </c>
      <c r="H56"/>
      <c r="I56"/>
    </row>
    <row r="57" spans="1:9" ht="48" customHeight="1" x14ac:dyDescent="0.25">
      <c r="A57" s="4" t="s">
        <v>57</v>
      </c>
      <c r="B57" s="10">
        <v>4711300</v>
      </c>
      <c r="C57" s="12">
        <v>108010</v>
      </c>
      <c r="D57" s="12">
        <v>6175.2</v>
      </c>
      <c r="E57" s="12">
        <f t="shared" si="0"/>
        <v>5.7172484029256552</v>
      </c>
      <c r="F57" s="12">
        <v>142794.9</v>
      </c>
      <c r="G57" s="12">
        <f t="shared" si="1"/>
        <v>-136619.69999999998</v>
      </c>
      <c r="H57"/>
      <c r="I57"/>
    </row>
    <row r="58" spans="1:9" ht="47.25" customHeight="1" x14ac:dyDescent="0.25">
      <c r="A58" s="4" t="s">
        <v>38</v>
      </c>
      <c r="B58" s="10">
        <v>4711403</v>
      </c>
      <c r="C58" s="12">
        <v>0</v>
      </c>
      <c r="D58" s="12">
        <v>0</v>
      </c>
      <c r="E58" s="14" t="e">
        <f t="shared" si="0"/>
        <v>#DIV/0!</v>
      </c>
      <c r="F58" s="12">
        <v>31260.400000000001</v>
      </c>
      <c r="G58" s="12">
        <f t="shared" si="1"/>
        <v>-31260.400000000001</v>
      </c>
      <c r="H58"/>
      <c r="I58"/>
    </row>
    <row r="59" spans="1:9" ht="21.75" customHeight="1" x14ac:dyDescent="0.25">
      <c r="A59" s="2" t="s">
        <v>9</v>
      </c>
      <c r="B59" s="3">
        <v>4713000</v>
      </c>
      <c r="C59" s="11">
        <f>SUM(C60:C64)</f>
        <v>70271</v>
      </c>
      <c r="D59" s="11">
        <f>SUM(D60:D64)</f>
        <v>647.4</v>
      </c>
      <c r="E59" s="11">
        <f>D59/C59*100</f>
        <v>0.92129043275319833</v>
      </c>
      <c r="F59" s="11">
        <f>SUM(F60:F64)</f>
        <v>32836.6</v>
      </c>
      <c r="G59" s="11">
        <f>D59-F59</f>
        <v>-32189.199999999997</v>
      </c>
      <c r="H59"/>
      <c r="I59"/>
    </row>
    <row r="60" spans="1:9" s="13" customFormat="1" ht="34.5" customHeight="1" x14ac:dyDescent="0.25">
      <c r="A60" s="4" t="s">
        <v>30</v>
      </c>
      <c r="B60" s="10">
        <v>4713105</v>
      </c>
      <c r="C60" s="12">
        <v>0</v>
      </c>
      <c r="D60" s="12">
        <v>61.8</v>
      </c>
      <c r="E60" s="14" t="e">
        <f t="shared" ref="E60:E61" si="5">D60/C60*100</f>
        <v>#DIV/0!</v>
      </c>
      <c r="F60" s="12">
        <v>0</v>
      </c>
      <c r="G60" s="12">
        <f t="shared" ref="G60:G61" si="6">D60-F60</f>
        <v>61.8</v>
      </c>
    </row>
    <row r="61" spans="1:9" ht="71.25" customHeight="1" x14ac:dyDescent="0.25">
      <c r="A61" s="4" t="s">
        <v>45</v>
      </c>
      <c r="B61" s="10">
        <v>4713121</v>
      </c>
      <c r="C61" s="12">
        <v>0</v>
      </c>
      <c r="D61" s="12">
        <v>161.69999999999999</v>
      </c>
      <c r="E61" s="14" t="e">
        <f t="shared" si="5"/>
        <v>#DIV/0!</v>
      </c>
      <c r="F61" s="12">
        <v>0</v>
      </c>
      <c r="G61" s="12">
        <f t="shared" si="6"/>
        <v>161.69999999999999</v>
      </c>
      <c r="H61"/>
      <c r="I61"/>
    </row>
    <row r="62" spans="1:9" ht="48" customHeight="1" x14ac:dyDescent="0.25">
      <c r="A62" s="4" t="s">
        <v>47</v>
      </c>
      <c r="B62" s="10">
        <v>4713132</v>
      </c>
      <c r="C62" s="12">
        <v>865.2</v>
      </c>
      <c r="D62" s="12">
        <v>423.9</v>
      </c>
      <c r="E62" s="12">
        <f t="shared" si="0"/>
        <v>48.994452149791954</v>
      </c>
      <c r="F62" s="12">
        <v>3891.8</v>
      </c>
      <c r="G62" s="12">
        <f t="shared" si="1"/>
        <v>-3467.9</v>
      </c>
      <c r="H62"/>
      <c r="I62"/>
    </row>
    <row r="63" spans="1:9" ht="264" customHeight="1" x14ac:dyDescent="0.25">
      <c r="A63" s="4" t="s">
        <v>48</v>
      </c>
      <c r="B63" s="10">
        <v>4713225</v>
      </c>
      <c r="C63" s="12">
        <v>0</v>
      </c>
      <c r="D63" s="12">
        <v>0</v>
      </c>
      <c r="E63" s="14" t="e">
        <f t="shared" si="0"/>
        <v>#DIV/0!</v>
      </c>
      <c r="F63" s="12">
        <v>15470.2</v>
      </c>
      <c r="G63" s="12">
        <f t="shared" si="1"/>
        <v>-15470.2</v>
      </c>
      <c r="H63"/>
      <c r="I63"/>
    </row>
    <row r="64" spans="1:9" ht="62.25" customHeight="1" x14ac:dyDescent="0.25">
      <c r="A64" s="4" t="s">
        <v>56</v>
      </c>
      <c r="B64" s="10">
        <v>4713250</v>
      </c>
      <c r="C64" s="12">
        <v>69405.8</v>
      </c>
      <c r="D64" s="12">
        <v>0</v>
      </c>
      <c r="E64" s="12">
        <f t="shared" si="0"/>
        <v>0</v>
      </c>
      <c r="F64" s="12">
        <v>13474.6</v>
      </c>
      <c r="G64" s="12">
        <f t="shared" si="1"/>
        <v>-13474.6</v>
      </c>
      <c r="H64"/>
      <c r="I64"/>
    </row>
    <row r="65" spans="1:9" ht="24.75" customHeight="1" x14ac:dyDescent="0.25">
      <c r="A65" s="2" t="s">
        <v>10</v>
      </c>
      <c r="B65" s="3">
        <v>4714000</v>
      </c>
      <c r="C65" s="11">
        <f>SUM(C66:C66)</f>
        <v>3387</v>
      </c>
      <c r="D65" s="11">
        <f>SUM(D66:D66)</f>
        <v>1787.1</v>
      </c>
      <c r="E65" s="11">
        <f t="shared" si="0"/>
        <v>52.763507528786533</v>
      </c>
      <c r="F65" s="11">
        <f>SUM(F66:F66)</f>
        <v>1469.8</v>
      </c>
      <c r="G65" s="11">
        <f t="shared" si="1"/>
        <v>317.29999999999995</v>
      </c>
      <c r="H65"/>
      <c r="I65"/>
    </row>
    <row r="66" spans="1:9" ht="38.25" customHeight="1" x14ac:dyDescent="0.25">
      <c r="A66" s="4" t="s">
        <v>22</v>
      </c>
      <c r="B66" s="10">
        <v>4714060</v>
      </c>
      <c r="C66" s="12">
        <v>3387</v>
      </c>
      <c r="D66" s="12">
        <v>1787.1</v>
      </c>
      <c r="E66" s="12">
        <f t="shared" si="0"/>
        <v>52.763507528786533</v>
      </c>
      <c r="F66" s="12">
        <v>1469.8</v>
      </c>
      <c r="G66" s="12">
        <f t="shared" si="1"/>
        <v>317.29999999999995</v>
      </c>
      <c r="H66"/>
      <c r="I66"/>
    </row>
    <row r="67" spans="1:9" ht="21.75" customHeight="1" x14ac:dyDescent="0.25">
      <c r="A67" s="2" t="s">
        <v>11</v>
      </c>
      <c r="B67" s="3">
        <v>4715000</v>
      </c>
      <c r="C67" s="11">
        <f>C68+C69</f>
        <v>20055</v>
      </c>
      <c r="D67" s="11">
        <f>D68+D69</f>
        <v>55.7</v>
      </c>
      <c r="E67" s="11">
        <f t="shared" si="0"/>
        <v>0.27773622538020448</v>
      </c>
      <c r="F67" s="11">
        <f t="shared" ref="F67" si="7">F68</f>
        <v>120.9</v>
      </c>
      <c r="G67" s="11">
        <f t="shared" si="1"/>
        <v>-65.2</v>
      </c>
      <c r="H67"/>
      <c r="I67"/>
    </row>
    <row r="68" spans="1:9" ht="51" customHeight="1" x14ac:dyDescent="0.25">
      <c r="A68" s="4" t="s">
        <v>55</v>
      </c>
      <c r="B68" s="10">
        <v>4715031</v>
      </c>
      <c r="C68" s="12">
        <v>55</v>
      </c>
      <c r="D68" s="12">
        <v>7.6</v>
      </c>
      <c r="E68" s="12">
        <f t="shared" si="0"/>
        <v>13.818181818181818</v>
      </c>
      <c r="F68" s="12">
        <v>120.9</v>
      </c>
      <c r="G68" s="12">
        <f t="shared" si="1"/>
        <v>-113.30000000000001</v>
      </c>
      <c r="H68"/>
      <c r="I68"/>
    </row>
    <row r="69" spans="1:9" ht="59.25" customHeight="1" x14ac:dyDescent="0.25">
      <c r="A69" s="4" t="s">
        <v>54</v>
      </c>
      <c r="B69" s="10">
        <v>4715070</v>
      </c>
      <c r="C69" s="12">
        <v>20000</v>
      </c>
      <c r="D69" s="12">
        <v>48.1</v>
      </c>
      <c r="E69" s="12">
        <f t="shared" si="0"/>
        <v>0.24049999999999999</v>
      </c>
      <c r="F69" s="12">
        <v>0</v>
      </c>
      <c r="G69" s="12">
        <f t="shared" si="1"/>
        <v>48.1</v>
      </c>
      <c r="H69"/>
      <c r="I69"/>
    </row>
    <row r="70" spans="1:9" ht="21.75" customHeight="1" x14ac:dyDescent="0.25">
      <c r="A70" s="2" t="s">
        <v>12</v>
      </c>
      <c r="B70" s="3">
        <v>4716000</v>
      </c>
      <c r="C70" s="11">
        <f>SUM(C71:C74)</f>
        <v>260242.3</v>
      </c>
      <c r="D70" s="11">
        <f>SUM(D71:D74)</f>
        <v>37210</v>
      </c>
      <c r="E70" s="11">
        <f>D70/C70*100</f>
        <v>14.298213626301337</v>
      </c>
      <c r="F70" s="11">
        <f>SUM(F71:F74)</f>
        <v>15307.4</v>
      </c>
      <c r="G70" s="11">
        <f t="shared" si="1"/>
        <v>21902.6</v>
      </c>
      <c r="H70"/>
      <c r="I70"/>
    </row>
    <row r="71" spans="1:9" ht="33.75" customHeight="1" x14ac:dyDescent="0.25">
      <c r="A71" s="4" t="s">
        <v>25</v>
      </c>
      <c r="B71" s="10">
        <v>4716011</v>
      </c>
      <c r="C71" s="12">
        <v>0</v>
      </c>
      <c r="D71" s="12">
        <v>0</v>
      </c>
      <c r="E71" s="14" t="e">
        <f t="shared" ref="E71" si="8">D71/C71*100</f>
        <v>#DIV/0!</v>
      </c>
      <c r="F71" s="12">
        <v>9612.5</v>
      </c>
      <c r="G71" s="12">
        <f t="shared" si="1"/>
        <v>-9612.5</v>
      </c>
      <c r="H71"/>
      <c r="I71"/>
    </row>
    <row r="72" spans="1:9" ht="33.75" customHeight="1" x14ac:dyDescent="0.25">
      <c r="A72" s="4" t="s">
        <v>26</v>
      </c>
      <c r="B72" s="10">
        <v>4716015</v>
      </c>
      <c r="C72" s="12">
        <v>0</v>
      </c>
      <c r="D72" s="12">
        <v>0</v>
      </c>
      <c r="E72" s="14"/>
      <c r="F72" s="12">
        <v>5694.9</v>
      </c>
      <c r="G72" s="12">
        <f t="shared" si="1"/>
        <v>-5694.9</v>
      </c>
      <c r="H72"/>
      <c r="I72"/>
    </row>
    <row r="73" spans="1:9" s="13" customFormat="1" ht="58.5" customHeight="1" x14ac:dyDescent="0.25">
      <c r="A73" s="4" t="s">
        <v>59</v>
      </c>
      <c r="B73" s="10">
        <v>4716081</v>
      </c>
      <c r="C73" s="12">
        <v>181051.5</v>
      </c>
      <c r="D73" s="12">
        <v>36400.300000000003</v>
      </c>
      <c r="E73" s="15">
        <f t="shared" si="0"/>
        <v>20.104942516355845</v>
      </c>
      <c r="F73" s="12">
        <v>0</v>
      </c>
      <c r="G73" s="12">
        <f t="shared" si="1"/>
        <v>36400.300000000003</v>
      </c>
    </row>
    <row r="74" spans="1:9" ht="57.75" customHeight="1" x14ac:dyDescent="0.25">
      <c r="A74" s="4" t="s">
        <v>53</v>
      </c>
      <c r="B74" s="10">
        <v>4716091</v>
      </c>
      <c r="C74" s="12">
        <v>79190.8</v>
      </c>
      <c r="D74" s="12">
        <v>809.7</v>
      </c>
      <c r="E74" s="15">
        <f t="shared" si="0"/>
        <v>1.0224672562974486</v>
      </c>
      <c r="F74" s="12">
        <v>0</v>
      </c>
      <c r="G74" s="12">
        <f t="shared" si="1"/>
        <v>809.7</v>
      </c>
      <c r="H74"/>
      <c r="I74"/>
    </row>
    <row r="75" spans="1:9" ht="24" customHeight="1" x14ac:dyDescent="0.25">
      <c r="A75" s="2" t="s">
        <v>60</v>
      </c>
      <c r="B75" s="3">
        <v>4717000</v>
      </c>
      <c r="C75" s="11">
        <f>C76</f>
        <v>20000</v>
      </c>
      <c r="D75" s="11">
        <f>D76</f>
        <v>20000</v>
      </c>
      <c r="E75" s="16">
        <f t="shared" si="0"/>
        <v>100</v>
      </c>
      <c r="F75" s="11">
        <f>F76</f>
        <v>0</v>
      </c>
      <c r="G75" s="11">
        <f t="shared" si="1"/>
        <v>20000</v>
      </c>
      <c r="H75"/>
      <c r="I75"/>
    </row>
    <row r="76" spans="1:9" ht="34.5" customHeight="1" x14ac:dyDescent="0.25">
      <c r="A76" s="4" t="s">
        <v>61</v>
      </c>
      <c r="B76" s="10">
        <v>4717670</v>
      </c>
      <c r="C76" s="12">
        <v>20000</v>
      </c>
      <c r="D76" s="12">
        <v>20000</v>
      </c>
      <c r="E76" s="15">
        <f t="shared" si="0"/>
        <v>100</v>
      </c>
      <c r="F76" s="12">
        <v>0</v>
      </c>
      <c r="G76" s="12">
        <f t="shared" si="1"/>
        <v>20000</v>
      </c>
      <c r="H76"/>
      <c r="I76"/>
    </row>
    <row r="77" spans="1:9" ht="21.75" customHeight="1" x14ac:dyDescent="0.25">
      <c r="A77" s="2" t="s">
        <v>15</v>
      </c>
      <c r="B77" s="3"/>
      <c r="C77" s="11">
        <f>C47+C49+C59+C65+C67+C70+C75</f>
        <v>700190.5</v>
      </c>
      <c r="D77" s="11">
        <f>D47+D49+D59+D65+D67+D70+D75</f>
        <v>133677.69999999998</v>
      </c>
      <c r="E77" s="11">
        <f t="shared" si="0"/>
        <v>19.091618638070639</v>
      </c>
      <c r="F77" s="11">
        <f>F47+F49+F59+F65+F67+F70+F75</f>
        <v>295649.7</v>
      </c>
      <c r="G77" s="11">
        <f t="shared" si="1"/>
        <v>-161972.00000000003</v>
      </c>
      <c r="H77"/>
      <c r="I77"/>
    </row>
    <row r="78" spans="1:9" ht="21.75" customHeight="1" x14ac:dyDescent="0.25">
      <c r="A78" s="2" t="s">
        <v>16</v>
      </c>
      <c r="B78" s="3"/>
      <c r="C78" s="11">
        <f>C45+C77</f>
        <v>5111749.7</v>
      </c>
      <c r="D78" s="11">
        <f>D45+D77</f>
        <v>2993268.5</v>
      </c>
      <c r="E78" s="11">
        <f t="shared" si="0"/>
        <v>58.556632770966857</v>
      </c>
      <c r="F78" s="11">
        <f>F45+F77</f>
        <v>2393268.8000000007</v>
      </c>
      <c r="G78" s="11">
        <f t="shared" si="1"/>
        <v>599999.69999999925</v>
      </c>
      <c r="H78"/>
      <c r="I78"/>
    </row>
    <row r="79" spans="1:9" x14ac:dyDescent="0.25">
      <c r="H79"/>
      <c r="I79"/>
    </row>
    <row r="80" spans="1:9" x14ac:dyDescent="0.25">
      <c r="H80"/>
      <c r="I80"/>
    </row>
    <row r="81" spans="1:9" x14ac:dyDescent="0.25">
      <c r="H81"/>
      <c r="I81"/>
    </row>
    <row r="82" spans="1:9" x14ac:dyDescent="0.25">
      <c r="H82"/>
      <c r="I82"/>
    </row>
    <row r="83" spans="1:9" x14ac:dyDescent="0.25">
      <c r="H83"/>
      <c r="I83"/>
    </row>
    <row r="84" spans="1:9" x14ac:dyDescent="0.25">
      <c r="H84"/>
      <c r="I84"/>
    </row>
    <row r="85" spans="1:9" x14ac:dyDescent="0.25">
      <c r="H85"/>
      <c r="I85"/>
    </row>
    <row r="86" spans="1:9" x14ac:dyDescent="0.25">
      <c r="H86"/>
      <c r="I86"/>
    </row>
    <row r="87" spans="1:9" x14ac:dyDescent="0.25">
      <c r="A87"/>
      <c r="B87"/>
      <c r="C87"/>
      <c r="D87"/>
      <c r="E87"/>
      <c r="F87"/>
      <c r="G87"/>
      <c r="H87"/>
      <c r="I87"/>
    </row>
    <row r="88" spans="1:9" x14ac:dyDescent="0.25">
      <c r="A88"/>
      <c r="B88"/>
      <c r="C88"/>
      <c r="D88"/>
      <c r="E88"/>
      <c r="F88"/>
      <c r="G88"/>
      <c r="H88"/>
      <c r="I88"/>
    </row>
    <row r="89" spans="1:9" x14ac:dyDescent="0.25">
      <c r="A89"/>
      <c r="B89"/>
      <c r="C89"/>
      <c r="D89"/>
      <c r="E89"/>
      <c r="F89"/>
      <c r="G89"/>
      <c r="H89"/>
      <c r="I89"/>
    </row>
    <row r="90" spans="1:9" x14ac:dyDescent="0.25">
      <c r="A90"/>
      <c r="B90"/>
      <c r="C90"/>
      <c r="D90"/>
      <c r="E90"/>
      <c r="F90"/>
      <c r="G90"/>
      <c r="H90"/>
      <c r="I90"/>
    </row>
    <row r="91" spans="1:9" x14ac:dyDescent="0.25">
      <c r="A91"/>
      <c r="B91"/>
      <c r="C91"/>
      <c r="D91"/>
      <c r="E91"/>
      <c r="F91"/>
      <c r="G91"/>
      <c r="H91"/>
      <c r="I91"/>
    </row>
    <row r="92" spans="1:9" x14ac:dyDescent="0.25">
      <c r="A92"/>
      <c r="B92"/>
      <c r="C92"/>
      <c r="D92"/>
      <c r="E92"/>
      <c r="F92"/>
      <c r="G92"/>
      <c r="H92"/>
      <c r="I92"/>
    </row>
    <row r="93" spans="1:9" x14ac:dyDescent="0.25">
      <c r="A93"/>
      <c r="B93"/>
      <c r="C93"/>
      <c r="D93"/>
      <c r="E93"/>
      <c r="F93"/>
      <c r="G93"/>
      <c r="H93"/>
      <c r="I93"/>
    </row>
    <row r="97" spans="1:9" x14ac:dyDescent="0.25">
      <c r="A97"/>
      <c r="B97"/>
      <c r="C97"/>
      <c r="D97"/>
      <c r="E97"/>
      <c r="F97"/>
      <c r="G97"/>
      <c r="H97"/>
      <c r="I97"/>
    </row>
    <row r="98" spans="1:9" x14ac:dyDescent="0.25">
      <c r="A98"/>
      <c r="B98"/>
      <c r="C98"/>
      <c r="D98"/>
      <c r="E98"/>
      <c r="F98"/>
      <c r="G98"/>
      <c r="H98"/>
      <c r="I98"/>
    </row>
    <row r="99" spans="1:9" x14ac:dyDescent="0.25">
      <c r="A99"/>
      <c r="B99"/>
      <c r="C99"/>
      <c r="D99"/>
      <c r="E99"/>
      <c r="F99"/>
      <c r="G99"/>
      <c r="H99"/>
      <c r="I99"/>
    </row>
    <row r="100" spans="1:9" x14ac:dyDescent="0.25">
      <c r="A100"/>
      <c r="B100"/>
      <c r="C100"/>
      <c r="D100"/>
      <c r="E100"/>
      <c r="F100"/>
      <c r="G100"/>
      <c r="H100"/>
      <c r="I100"/>
    </row>
    <row r="101" spans="1:9" x14ac:dyDescent="0.25">
      <c r="A101"/>
      <c r="B101"/>
      <c r="C101"/>
      <c r="D101"/>
      <c r="E101"/>
      <c r="F101"/>
      <c r="G101"/>
      <c r="H101"/>
      <c r="I101"/>
    </row>
    <row r="102" spans="1:9" x14ac:dyDescent="0.25">
      <c r="A102"/>
      <c r="B102"/>
      <c r="C102"/>
      <c r="D102"/>
      <c r="E102"/>
      <c r="F102"/>
      <c r="G102"/>
      <c r="H102"/>
      <c r="I102"/>
    </row>
    <row r="103" spans="1:9" x14ac:dyDescent="0.25">
      <c r="A103"/>
      <c r="B103"/>
      <c r="C103"/>
      <c r="D103"/>
      <c r="E103"/>
      <c r="F103"/>
      <c r="G103"/>
      <c r="H103"/>
      <c r="I103"/>
    </row>
    <row r="114" spans="1:9" x14ac:dyDescent="0.25">
      <c r="A114"/>
      <c r="B114"/>
      <c r="C114"/>
      <c r="D114"/>
      <c r="E114"/>
      <c r="F114"/>
      <c r="G114"/>
      <c r="H114"/>
      <c r="I114"/>
    </row>
    <row r="115" spans="1:9" x14ac:dyDescent="0.25">
      <c r="A115"/>
      <c r="B115"/>
      <c r="C115"/>
      <c r="D115"/>
      <c r="E115"/>
      <c r="F115"/>
      <c r="G115"/>
      <c r="H115"/>
      <c r="I115"/>
    </row>
    <row r="116" spans="1:9" x14ac:dyDescent="0.25">
      <c r="A116"/>
      <c r="B116"/>
      <c r="C116"/>
      <c r="D116"/>
      <c r="E116"/>
      <c r="F116"/>
      <c r="G116"/>
      <c r="H116"/>
      <c r="I116"/>
    </row>
    <row r="117" spans="1:9" x14ac:dyDescent="0.25">
      <c r="A117"/>
      <c r="B117"/>
      <c r="C117"/>
      <c r="D117"/>
      <c r="E117"/>
      <c r="F117"/>
      <c r="G117"/>
      <c r="H117"/>
      <c r="I117"/>
    </row>
    <row r="118" spans="1:9" x14ac:dyDescent="0.25">
      <c r="A118"/>
      <c r="B118"/>
      <c r="C118"/>
      <c r="D118"/>
      <c r="E118"/>
      <c r="F118"/>
      <c r="G118"/>
      <c r="H118"/>
      <c r="I118"/>
    </row>
  </sheetData>
  <mergeCells count="3">
    <mergeCell ref="A1:G1"/>
    <mergeCell ref="A2:G2"/>
    <mergeCell ref="A3:G3"/>
  </mergeCells>
  <pageMargins left="0.59055118110236227" right="0.19685039370078741" top="3.937007874015748E-2" bottom="3.937007874015748E-2" header="3.937007874015748E-2" footer="3.937007874015748E-2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січень-серпень 2026</vt:lpstr>
      <vt:lpstr>'січень-серпень 2026'!Заголовки_для_печати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2026-10-06T12:05:19Z</dcterms:modified>
</cp:coreProperties>
</file>