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625" windowWidth="15120" windowHeight="5490" tabRatio="845"/>
  </bookViews>
  <sheets>
    <sheet name="січень-жовтень 2025" sheetId="10" r:id="rId1"/>
  </sheets>
  <definedNames>
    <definedName name="_xlnm.Print_Titles" localSheetId="0">'січень-жовтень 2025'!$5:$6</definedName>
  </definedNames>
  <calcPr calcId="145621" refMode="R1C1"/>
</workbook>
</file>

<file path=xl/calcChain.xml><?xml version="1.0" encoding="utf-8"?>
<calcChain xmlns="http://schemas.openxmlformats.org/spreadsheetml/2006/main">
  <c r="G67" i="10" l="1"/>
  <c r="G30" i="10"/>
  <c r="G26" i="10"/>
  <c r="C96" i="10"/>
  <c r="G93" i="10"/>
  <c r="E93" i="10"/>
  <c r="G92" i="10"/>
  <c r="F92" i="10"/>
  <c r="D92" i="10"/>
  <c r="C92" i="10"/>
  <c r="E92" i="10" s="1"/>
  <c r="G88" i="10" l="1"/>
  <c r="D84" i="10"/>
  <c r="C84" i="10"/>
  <c r="E88" i="10" l="1"/>
  <c r="C53" i="10"/>
  <c r="E67" i="10"/>
  <c r="E62" i="10"/>
  <c r="F10" i="10"/>
  <c r="D10" i="10"/>
  <c r="C10" i="10"/>
  <c r="E30" i="10"/>
  <c r="E26" i="10"/>
  <c r="G95" i="10"/>
  <c r="E95" i="10"/>
  <c r="G94" i="10"/>
  <c r="F94" i="10"/>
  <c r="D94" i="10"/>
  <c r="C94" i="10"/>
  <c r="E94" i="10" s="1"/>
  <c r="G91" i="10"/>
  <c r="E91" i="10"/>
  <c r="G90" i="10"/>
  <c r="E90" i="10"/>
  <c r="F89" i="10"/>
  <c r="D89" i="10"/>
  <c r="G89" i="10" s="1"/>
  <c r="C89" i="10"/>
  <c r="G87" i="10"/>
  <c r="E87" i="10"/>
  <c r="G86" i="10"/>
  <c r="E86" i="10"/>
  <c r="G85" i="10"/>
  <c r="E85" i="10"/>
  <c r="F84" i="10"/>
  <c r="G84" i="10" s="1"/>
  <c r="G83" i="10"/>
  <c r="E83" i="10"/>
  <c r="F82" i="10"/>
  <c r="D82" i="10"/>
  <c r="G82" i="10" s="1"/>
  <c r="C82" i="10"/>
  <c r="G81" i="10"/>
  <c r="E81" i="10"/>
  <c r="G80" i="10"/>
  <c r="E80" i="10"/>
  <c r="F79" i="10"/>
  <c r="D79" i="10"/>
  <c r="C79" i="10"/>
  <c r="G78" i="10"/>
  <c r="E78" i="10"/>
  <c r="G77" i="10"/>
  <c r="E77" i="10"/>
  <c r="G76" i="10"/>
  <c r="E76" i="10"/>
  <c r="G75" i="10"/>
  <c r="E75" i="10"/>
  <c r="G74" i="10"/>
  <c r="E74" i="10"/>
  <c r="G73" i="10"/>
  <c r="G72" i="10"/>
  <c r="E72" i="10"/>
  <c r="G71" i="10"/>
  <c r="E71" i="10"/>
  <c r="F70" i="10"/>
  <c r="D70" i="10"/>
  <c r="C70" i="10"/>
  <c r="G69" i="10"/>
  <c r="E69" i="10"/>
  <c r="G68" i="10"/>
  <c r="E68" i="10"/>
  <c r="G66" i="10"/>
  <c r="E66" i="10"/>
  <c r="G65" i="10"/>
  <c r="E65" i="10"/>
  <c r="G64" i="10"/>
  <c r="E64" i="10"/>
  <c r="G63" i="10"/>
  <c r="E63" i="10"/>
  <c r="G61" i="10"/>
  <c r="E61" i="10"/>
  <c r="G60" i="10"/>
  <c r="E60" i="10"/>
  <c r="G59" i="10"/>
  <c r="E59" i="10"/>
  <c r="G58" i="10"/>
  <c r="E58" i="10"/>
  <c r="G57" i="10"/>
  <c r="E57" i="10"/>
  <c r="G56" i="10"/>
  <c r="E56" i="10"/>
  <c r="G55" i="10"/>
  <c r="E55" i="10"/>
  <c r="G54" i="10"/>
  <c r="E54" i="10"/>
  <c r="F53" i="10"/>
  <c r="D53" i="10"/>
  <c r="G52" i="10"/>
  <c r="E52" i="10"/>
  <c r="F51" i="10"/>
  <c r="D51" i="10"/>
  <c r="D96" i="10" s="1"/>
  <c r="C51" i="10"/>
  <c r="G48" i="10"/>
  <c r="E48" i="10"/>
  <c r="G47" i="10"/>
  <c r="F47" i="10"/>
  <c r="D47" i="10"/>
  <c r="C47" i="10"/>
  <c r="E47" i="10" s="1"/>
  <c r="G46" i="10"/>
  <c r="E46" i="10"/>
  <c r="G45" i="10"/>
  <c r="E45" i="10"/>
  <c r="F44" i="10"/>
  <c r="D44" i="10"/>
  <c r="C44" i="10"/>
  <c r="G43" i="10"/>
  <c r="E43" i="10"/>
  <c r="G42" i="10"/>
  <c r="E42" i="10"/>
  <c r="G41" i="10"/>
  <c r="E41" i="10"/>
  <c r="F40" i="10"/>
  <c r="D40" i="10"/>
  <c r="C40" i="10"/>
  <c r="G39" i="10"/>
  <c r="E39" i="10"/>
  <c r="G38" i="10"/>
  <c r="E38" i="10"/>
  <c r="G37" i="10"/>
  <c r="E37" i="10"/>
  <c r="G36" i="10"/>
  <c r="E36" i="10"/>
  <c r="G35" i="10"/>
  <c r="E35" i="10"/>
  <c r="G34" i="10"/>
  <c r="E34" i="10"/>
  <c r="G33" i="10"/>
  <c r="E33" i="10"/>
  <c r="G32" i="10"/>
  <c r="E32" i="10"/>
  <c r="F31" i="10"/>
  <c r="D31" i="10"/>
  <c r="C31" i="10"/>
  <c r="G29" i="10"/>
  <c r="E29" i="10"/>
  <c r="G28" i="10"/>
  <c r="E28" i="10"/>
  <c r="G27" i="10"/>
  <c r="E27" i="10"/>
  <c r="G25" i="10"/>
  <c r="E25" i="10"/>
  <c r="G24" i="10"/>
  <c r="E24" i="10"/>
  <c r="G23" i="10"/>
  <c r="E23" i="10"/>
  <c r="G22" i="10"/>
  <c r="E22" i="10"/>
  <c r="G21" i="10"/>
  <c r="E21" i="10"/>
  <c r="G20" i="10"/>
  <c r="E20" i="10"/>
  <c r="G19" i="10"/>
  <c r="E19" i="10"/>
  <c r="G18" i="10"/>
  <c r="E18" i="10"/>
  <c r="G17" i="10"/>
  <c r="E17" i="10"/>
  <c r="G16" i="10"/>
  <c r="E16" i="10"/>
  <c r="G15" i="10"/>
  <c r="E15" i="10"/>
  <c r="G14" i="10"/>
  <c r="E14" i="10"/>
  <c r="G13" i="10"/>
  <c r="E13" i="10"/>
  <c r="G12" i="10"/>
  <c r="E12" i="10"/>
  <c r="G11" i="10"/>
  <c r="E11" i="10"/>
  <c r="G9" i="10"/>
  <c r="E9" i="10"/>
  <c r="F8" i="10"/>
  <c r="D8" i="10"/>
  <c r="C8" i="10"/>
  <c r="G79" i="10" l="1"/>
  <c r="G70" i="10"/>
  <c r="F96" i="10"/>
  <c r="G96" i="10" s="1"/>
  <c r="G44" i="10"/>
  <c r="G40" i="10"/>
  <c r="G31" i="10"/>
  <c r="G53" i="10"/>
  <c r="G51" i="10"/>
  <c r="E51" i="10"/>
  <c r="E84" i="10"/>
  <c r="E79" i="10"/>
  <c r="E70" i="10"/>
  <c r="E40" i="10"/>
  <c r="F49" i="10"/>
  <c r="G10" i="10"/>
  <c r="C49" i="10"/>
  <c r="D49" i="10"/>
  <c r="E10" i="10"/>
  <c r="E8" i="10"/>
  <c r="G8" i="10"/>
  <c r="E31" i="10"/>
  <c r="E44" i="10"/>
  <c r="E53" i="10"/>
  <c r="E82" i="10"/>
  <c r="E89" i="10"/>
  <c r="F97" i="10" l="1"/>
  <c r="E96" i="10"/>
  <c r="D97" i="10"/>
  <c r="G97" i="10" s="1"/>
  <c r="G49" i="10"/>
  <c r="E49" i="10"/>
  <c r="C97" i="10"/>
  <c r="E97" i="10" s="1"/>
</calcChain>
</file>

<file path=xl/sharedStrings.xml><?xml version="1.0" encoding="utf-8"?>
<sst xmlns="http://schemas.openxmlformats.org/spreadsheetml/2006/main" count="104" uniqueCount="84">
  <si>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</si>
  <si>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</si>
  <si>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</si>
  <si>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</si>
  <si>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</si>
  <si>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</si>
  <si>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</si>
  <si>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</si>
  <si>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</si>
  <si>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</si>
  <si>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</si>
  <si>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</si>
  <si>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</si>
  <si>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</si>
  <si>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</si>
  <si>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</si>
  <si>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</si>
  <si>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</si>
  <si>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</si>
  <si>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</si>
  <si>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</si>
  <si>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</si>
  <si>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</si>
  <si>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</si>
  <si>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</si>
  <si>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</si>
  <si>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</si>
  <si>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</si>
  <si>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</si>
  <si>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</si>
  <si>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</si>
  <si>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</si>
  <si>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</si>
  <si>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</si>
  <si>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</si>
  <si>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</si>
  <si>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</si>
  <si>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</si>
  <si>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</si>
  <si>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</si>
  <si>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</si>
  <si>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</si>
  <si>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</si>
  <si>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</si>
  <si>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5=4/3*100</t>
  </si>
  <si>
    <t>7=4-6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</si>
  <si>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</si>
  <si>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</si>
  <si>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</si>
  <si>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</si>
  <si>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</si>
  <si>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Виконано станом на 01.11 2024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</si>
  <si>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</si>
  <si>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</si>
  <si>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</si>
  <si>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</si>
  <si>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</si>
  <si>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</si>
  <si>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</si>
  <si>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</si>
  <si>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</si>
  <si>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</si>
  <si>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</si>
  <si>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</si>
  <si>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</si>
  <si>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</si>
  <si>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</si>
  <si>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</si>
  <si>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</si>
  <si>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</si>
  <si>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Резервний фонд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</si>
  <si>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</si>
  <si>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субвенції з державного бюджету місцевим бюджетам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</si>
  <si>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</si>
  <si>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</si>
  <si>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щодо використання бюджетних коштів за січень - жовтень 2025 року</t>
  </si>
  <si>
    <t>Виконано станом на 01.11 2025 року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</si>
  <si>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</si>
  <si>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</si>
  <si>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</si>
  <si>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</si>
  <si>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Реалізація проектів (заходів) з відновлення об’єктів житлового фонду, пошкоджених/знищених внаслідок збройної агресії, за рахунок коштів місцевих бюджетів</t>
  </si>
  <si>
    <t>Захист населення і територій від надзвичайних ситуацій</t>
  </si>
  <si>
    <t xml:space="preserve">Заходи із запобігання та ліквідації надзвичайних ситуацій та наслідків стихійного лиха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</si>
</sst>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topLeftCell="A84" workbookViewId="0">
      <selection activeCell="J92" sqref="J92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75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53</v>
      </c>
      <c r="D5" s="3" t="s">
        <v>76</v>
      </c>
      <c r="E5" s="3" t="s">
        <v>35</v>
      </c>
      <c r="F5" s="3" t="s">
        <v>51</v>
      </c>
      <c r="G5" s="3" t="s">
        <v>54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44</v>
      </c>
      <c r="F6" s="9">
        <v>6</v>
      </c>
      <c r="G6" s="9" t="s">
        <v>45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196586.8</v>
      </c>
      <c r="D8" s="11">
        <f>SUM(D9:D9)</f>
        <v>138989.9</v>
      </c>
      <c r="E8" s="11">
        <f>D8/C8*100</f>
        <v>70.701542524726989</v>
      </c>
      <c r="F8" s="11">
        <f>SUM(F9:F9)</f>
        <v>124371.4</v>
      </c>
      <c r="G8" s="11">
        <f>D8-F8</f>
        <v>14618.5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196586.8</v>
      </c>
      <c r="D9" s="12">
        <v>138989.9</v>
      </c>
      <c r="E9" s="12">
        <f t="shared" ref="E9:E97" si="0">D9/C9*100</f>
        <v>70.701542524726989</v>
      </c>
      <c r="F9" s="12">
        <v>124371.4</v>
      </c>
      <c r="G9" s="12">
        <f t="shared" ref="G9:G97" si="1">D9-F9</f>
        <v>14618.5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SUM(C11:C30)</f>
        <v>3075235.9999999995</v>
      </c>
      <c r="D10" s="11">
        <f>SUM(D11:D30)</f>
        <v>2412175.600000001</v>
      </c>
      <c r="E10" s="11">
        <f t="shared" si="0"/>
        <v>78.438714947405714</v>
      </c>
      <c r="F10" s="11">
        <f>SUM(F11:F30)</f>
        <v>1944696.3000000005</v>
      </c>
      <c r="G10" s="11">
        <f t="shared" si="1"/>
        <v>467479.30000000051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1018526.8</v>
      </c>
      <c r="D11" s="12">
        <v>791698.8</v>
      </c>
      <c r="E11" s="12">
        <f t="shared" si="0"/>
        <v>77.729795622461779</v>
      </c>
      <c r="F11" s="12">
        <v>570768.5</v>
      </c>
      <c r="G11" s="12">
        <f t="shared" si="1"/>
        <v>220930.30000000005</v>
      </c>
      <c r="H11"/>
      <c r="I11"/>
    </row>
    <row r="12" spans="1:9" ht="45.75" customHeight="1" x14ac:dyDescent="0.25">
      <c r="A12" s="4" t="s">
        <v>38</v>
      </c>
      <c r="B12" s="10">
        <v>4711021</v>
      </c>
      <c r="C12" s="12">
        <v>865853.8</v>
      </c>
      <c r="D12" s="12">
        <v>693600.3</v>
      </c>
      <c r="E12" s="12">
        <f t="shared" si="0"/>
        <v>80.105937053114502</v>
      </c>
      <c r="F12" s="12">
        <v>568124.1</v>
      </c>
      <c r="G12" s="12">
        <f t="shared" si="1"/>
        <v>125476.20000000007</v>
      </c>
      <c r="H12"/>
      <c r="I12"/>
    </row>
    <row r="13" spans="1:9" ht="82.5" customHeight="1" x14ac:dyDescent="0.25">
      <c r="A13" s="4" t="s">
        <v>55</v>
      </c>
      <c r="B13" s="10">
        <v>4711022</v>
      </c>
      <c r="C13" s="12">
        <v>70134.8</v>
      </c>
      <c r="D13" s="12">
        <v>54783.7</v>
      </c>
      <c r="E13" s="12">
        <f t="shared" si="0"/>
        <v>78.112007163348281</v>
      </c>
      <c r="F13" s="12">
        <v>44770.3</v>
      </c>
      <c r="G13" s="12">
        <f t="shared" si="1"/>
        <v>10013.399999999994</v>
      </c>
      <c r="H13"/>
      <c r="I13"/>
    </row>
    <row r="14" spans="1:9" ht="44.25" customHeight="1" x14ac:dyDescent="0.25">
      <c r="A14" s="4" t="s">
        <v>39</v>
      </c>
      <c r="B14" s="10">
        <v>4711026</v>
      </c>
      <c r="C14" s="12">
        <v>2854.3</v>
      </c>
      <c r="D14" s="12">
        <v>1516.8</v>
      </c>
      <c r="E14" s="12">
        <f t="shared" si="0"/>
        <v>53.140875170794935</v>
      </c>
      <c r="F14" s="12">
        <v>1654.6</v>
      </c>
      <c r="G14" s="12">
        <f t="shared" si="1"/>
        <v>-137.79999999999995</v>
      </c>
      <c r="H14"/>
      <c r="I14"/>
    </row>
    <row r="15" spans="1:9" ht="42.75" customHeight="1" x14ac:dyDescent="0.25">
      <c r="A15" s="4" t="s">
        <v>40</v>
      </c>
      <c r="B15" s="10">
        <v>4711031</v>
      </c>
      <c r="C15" s="12">
        <v>643498.19999999995</v>
      </c>
      <c r="D15" s="12">
        <v>535211.19999999995</v>
      </c>
      <c r="E15" s="12">
        <f t="shared" si="0"/>
        <v>83.172136301235966</v>
      </c>
      <c r="F15" s="12">
        <v>530355.30000000005</v>
      </c>
      <c r="G15" s="12">
        <f t="shared" si="1"/>
        <v>4855.8999999999069</v>
      </c>
      <c r="H15"/>
      <c r="I15"/>
    </row>
    <row r="16" spans="1:9" ht="80.25" customHeight="1" x14ac:dyDescent="0.25">
      <c r="A16" s="4" t="s">
        <v>56</v>
      </c>
      <c r="B16" s="10">
        <v>4711032</v>
      </c>
      <c r="C16" s="12">
        <v>32860.300000000003</v>
      </c>
      <c r="D16" s="12">
        <v>27355.4</v>
      </c>
      <c r="E16" s="12">
        <f t="shared" si="0"/>
        <v>83.247566212116141</v>
      </c>
      <c r="F16" s="12">
        <v>26492</v>
      </c>
      <c r="G16" s="12">
        <f t="shared" si="1"/>
        <v>863.40000000000146</v>
      </c>
      <c r="H16"/>
      <c r="I16"/>
    </row>
    <row r="17" spans="1:9" ht="88.5" customHeight="1" x14ac:dyDescent="0.25">
      <c r="A17" s="4" t="s">
        <v>46</v>
      </c>
      <c r="B17" s="10">
        <v>4711061</v>
      </c>
      <c r="C17" s="12">
        <v>0</v>
      </c>
      <c r="D17" s="12">
        <v>0</v>
      </c>
      <c r="E17" s="14" t="e">
        <f t="shared" si="0"/>
        <v>#DIV/0!</v>
      </c>
      <c r="F17" s="12">
        <v>155.69999999999999</v>
      </c>
      <c r="G17" s="12">
        <f t="shared" si="1"/>
        <v>-155.69999999999999</v>
      </c>
      <c r="H17"/>
      <c r="I17"/>
    </row>
    <row r="18" spans="1:9" ht="45" customHeight="1" x14ac:dyDescent="0.25">
      <c r="A18" s="4" t="s">
        <v>29</v>
      </c>
      <c r="B18" s="10">
        <v>4711070</v>
      </c>
      <c r="C18" s="12">
        <v>152994.79999999999</v>
      </c>
      <c r="D18" s="12">
        <v>118322.5</v>
      </c>
      <c r="E18" s="12">
        <f t="shared" si="0"/>
        <v>77.337595787569256</v>
      </c>
      <c r="F18" s="12">
        <v>84962.3</v>
      </c>
      <c r="G18" s="12">
        <f t="shared" si="1"/>
        <v>33360.199999999997</v>
      </c>
      <c r="H18"/>
      <c r="I18"/>
    </row>
    <row r="19" spans="1:9" ht="32.25" customHeight="1" x14ac:dyDescent="0.25">
      <c r="A19" s="4" t="s">
        <v>57</v>
      </c>
      <c r="B19" s="10">
        <v>4711080</v>
      </c>
      <c r="C19" s="12">
        <v>113782.39999999999</v>
      </c>
      <c r="D19" s="12">
        <v>93738.1</v>
      </c>
      <c r="E19" s="12">
        <f t="shared" si="0"/>
        <v>82.383655117135874</v>
      </c>
      <c r="F19" s="12">
        <v>75912.3</v>
      </c>
      <c r="G19" s="12">
        <f t="shared" si="1"/>
        <v>17825.800000000003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43477.9</v>
      </c>
      <c r="D20" s="12">
        <v>34450.1</v>
      </c>
      <c r="E20" s="12">
        <f t="shared" si="0"/>
        <v>79.235887657867551</v>
      </c>
      <c r="F20" s="12">
        <v>34301.800000000003</v>
      </c>
      <c r="G20" s="12">
        <f t="shared" si="1"/>
        <v>148.29999999999563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72.400000000000006</v>
      </c>
      <c r="D21" s="12">
        <v>41.6</v>
      </c>
      <c r="E21" s="12">
        <f t="shared" si="0"/>
        <v>57.458563535911601</v>
      </c>
      <c r="F21" s="12">
        <v>41.6</v>
      </c>
      <c r="G21" s="12">
        <f t="shared" si="1"/>
        <v>0</v>
      </c>
      <c r="H21"/>
      <c r="I21"/>
    </row>
    <row r="22" spans="1:9" ht="31.5" customHeight="1" x14ac:dyDescent="0.25">
      <c r="A22" s="4" t="s">
        <v>31</v>
      </c>
      <c r="B22" s="10">
        <v>4711151</v>
      </c>
      <c r="C22" s="12">
        <v>4652.3999999999996</v>
      </c>
      <c r="D22" s="12">
        <v>3467.2</v>
      </c>
      <c r="E22" s="12">
        <f t="shared" si="0"/>
        <v>74.52497635628923</v>
      </c>
      <c r="F22" s="12">
        <v>3287.9</v>
      </c>
      <c r="G22" s="12">
        <f t="shared" si="1"/>
        <v>179.29999999999973</v>
      </c>
      <c r="H22"/>
      <c r="I22"/>
    </row>
    <row r="23" spans="1:9" ht="36" customHeight="1" x14ac:dyDescent="0.25">
      <c r="A23" s="4" t="s">
        <v>32</v>
      </c>
      <c r="B23" s="10">
        <v>4711152</v>
      </c>
      <c r="C23" s="12">
        <v>3026</v>
      </c>
      <c r="D23" s="12">
        <v>2412.6</v>
      </c>
      <c r="E23" s="12">
        <f t="shared" si="0"/>
        <v>79.72901520158625</v>
      </c>
      <c r="F23" s="12">
        <v>2178.3000000000002</v>
      </c>
      <c r="G23" s="12">
        <f t="shared" si="1"/>
        <v>234.29999999999973</v>
      </c>
      <c r="H23"/>
      <c r="I23"/>
    </row>
    <row r="24" spans="1:9" ht="84.75" customHeight="1" x14ac:dyDescent="0.25">
      <c r="A24" s="4" t="s">
        <v>58</v>
      </c>
      <c r="B24" s="10">
        <v>4711200</v>
      </c>
      <c r="C24" s="12">
        <v>2322.9</v>
      </c>
      <c r="D24" s="12">
        <v>1859.2</v>
      </c>
      <c r="E24" s="12">
        <f t="shared" si="0"/>
        <v>80.03788367988291</v>
      </c>
      <c r="F24" s="12">
        <v>986.1</v>
      </c>
      <c r="G24" s="12">
        <f t="shared" si="1"/>
        <v>873.1</v>
      </c>
      <c r="H24"/>
      <c r="I24"/>
    </row>
    <row r="25" spans="1:9" ht="69.75" customHeight="1" x14ac:dyDescent="0.25">
      <c r="A25" s="4" t="s">
        <v>37</v>
      </c>
      <c r="B25" s="10">
        <v>4711210</v>
      </c>
      <c r="C25" s="12">
        <v>0</v>
      </c>
      <c r="D25" s="12">
        <v>0</v>
      </c>
      <c r="E25" s="14" t="e">
        <f t="shared" si="0"/>
        <v>#DIV/0!</v>
      </c>
      <c r="F25" s="12">
        <v>705.5</v>
      </c>
      <c r="G25" s="12">
        <f t="shared" si="1"/>
        <v>-705.5</v>
      </c>
      <c r="H25"/>
      <c r="I25"/>
    </row>
    <row r="26" spans="1:9" ht="110.25" customHeight="1" x14ac:dyDescent="0.25">
      <c r="A26" s="4" t="s">
        <v>77</v>
      </c>
      <c r="B26" s="10">
        <v>4711231</v>
      </c>
      <c r="C26" s="12">
        <v>7860.4</v>
      </c>
      <c r="D26" s="12">
        <v>0</v>
      </c>
      <c r="E26" s="15">
        <f t="shared" si="0"/>
        <v>0</v>
      </c>
      <c r="F26" s="12">
        <v>0</v>
      </c>
      <c r="G26" s="12">
        <f t="shared" si="1"/>
        <v>0</v>
      </c>
      <c r="H26"/>
      <c r="I26"/>
    </row>
    <row r="27" spans="1:9" ht="104.25" customHeight="1" x14ac:dyDescent="0.25">
      <c r="A27" s="4" t="s">
        <v>72</v>
      </c>
      <c r="B27" s="10">
        <v>4711232</v>
      </c>
      <c r="C27" s="12">
        <v>7860.4</v>
      </c>
      <c r="D27" s="12">
        <v>0</v>
      </c>
      <c r="E27" s="15">
        <f t="shared" si="0"/>
        <v>0</v>
      </c>
      <c r="F27" s="12">
        <v>0</v>
      </c>
      <c r="G27" s="12">
        <f t="shared" si="1"/>
        <v>0</v>
      </c>
      <c r="H27"/>
      <c r="I27"/>
    </row>
    <row r="28" spans="1:9" ht="91.5" customHeight="1" x14ac:dyDescent="0.25">
      <c r="A28" s="4" t="s">
        <v>47</v>
      </c>
      <c r="B28" s="10">
        <v>4711291</v>
      </c>
      <c r="C28" s="12">
        <v>119.4</v>
      </c>
      <c r="D28" s="12">
        <v>0</v>
      </c>
      <c r="E28" s="15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47.25" customHeight="1" x14ac:dyDescent="0.25">
      <c r="A29" s="4" t="s">
        <v>59</v>
      </c>
      <c r="B29" s="10">
        <v>4711600</v>
      </c>
      <c r="C29" s="12">
        <v>77296.2</v>
      </c>
      <c r="D29" s="12">
        <v>53718.1</v>
      </c>
      <c r="E29" s="12">
        <f t="shared" si="0"/>
        <v>69.496430613665368</v>
      </c>
      <c r="F29" s="12">
        <v>0</v>
      </c>
      <c r="G29" s="12">
        <f t="shared" si="1"/>
        <v>53718.1</v>
      </c>
      <c r="H29"/>
      <c r="I29"/>
    </row>
    <row r="30" spans="1:9" ht="47.25" customHeight="1" x14ac:dyDescent="0.25">
      <c r="A30" s="4" t="s">
        <v>78</v>
      </c>
      <c r="B30" s="10">
        <v>4711702</v>
      </c>
      <c r="C30" s="12">
        <v>28042.6</v>
      </c>
      <c r="D30" s="12">
        <v>0</v>
      </c>
      <c r="E30" s="12">
        <f t="shared" si="0"/>
        <v>0</v>
      </c>
      <c r="F30" s="12">
        <v>0</v>
      </c>
      <c r="G30" s="12">
        <f t="shared" si="1"/>
        <v>0</v>
      </c>
      <c r="H30"/>
      <c r="I30"/>
    </row>
    <row r="31" spans="1:9" ht="21.75" customHeight="1" x14ac:dyDescent="0.25">
      <c r="A31" s="2" t="s">
        <v>9</v>
      </c>
      <c r="B31" s="3">
        <v>4713000</v>
      </c>
      <c r="C31" s="11">
        <f>SUM(C32:C39)</f>
        <v>67647.7</v>
      </c>
      <c r="D31" s="11">
        <f>SUM(D32:D39)</f>
        <v>53809.7</v>
      </c>
      <c r="E31" s="11">
        <f t="shared" si="0"/>
        <v>79.544019974071546</v>
      </c>
      <c r="F31" s="11">
        <f>SUM(F32:F39)</f>
        <v>46159.600000000006</v>
      </c>
      <c r="G31" s="11">
        <f t="shared" si="1"/>
        <v>7650.0999999999913</v>
      </c>
      <c r="H31"/>
      <c r="I31"/>
    </row>
    <row r="32" spans="1:9" s="13" customFormat="1" ht="34.5" customHeight="1" x14ac:dyDescent="0.25">
      <c r="A32" s="4" t="s">
        <v>34</v>
      </c>
      <c r="B32" s="10">
        <v>4713105</v>
      </c>
      <c r="C32" s="12">
        <v>26040</v>
      </c>
      <c r="D32" s="12">
        <v>19963.8</v>
      </c>
      <c r="E32" s="12">
        <f t="shared" si="0"/>
        <v>76.665898617511516</v>
      </c>
      <c r="F32" s="12">
        <v>16082.6</v>
      </c>
      <c r="G32" s="12">
        <f t="shared" si="1"/>
        <v>3881.1999999999989</v>
      </c>
    </row>
    <row r="33" spans="1:9" ht="48.75" customHeight="1" x14ac:dyDescent="0.25">
      <c r="A33" s="4" t="s">
        <v>60</v>
      </c>
      <c r="B33" s="10">
        <v>4713114</v>
      </c>
      <c r="C33" s="12">
        <v>91.5</v>
      </c>
      <c r="D33" s="12">
        <v>12</v>
      </c>
      <c r="E33" s="12">
        <f t="shared" si="0"/>
        <v>13.114754098360656</v>
      </c>
      <c r="F33" s="12">
        <v>78</v>
      </c>
      <c r="G33" s="12">
        <f t="shared" si="1"/>
        <v>-66</v>
      </c>
      <c r="H33"/>
      <c r="I33"/>
    </row>
    <row r="34" spans="1:9" ht="71.25" customHeight="1" x14ac:dyDescent="0.25">
      <c r="A34" s="4" t="s">
        <v>61</v>
      </c>
      <c r="B34" s="10">
        <v>4713121</v>
      </c>
      <c r="C34" s="12">
        <v>16296</v>
      </c>
      <c r="D34" s="12">
        <v>13088.3</v>
      </c>
      <c r="E34" s="12">
        <f t="shared" si="0"/>
        <v>80.316028473244955</v>
      </c>
      <c r="F34" s="12">
        <v>11312.7</v>
      </c>
      <c r="G34" s="12">
        <f t="shared" si="1"/>
        <v>1775.5999999999985</v>
      </c>
      <c r="H34"/>
      <c r="I34"/>
    </row>
    <row r="35" spans="1:9" ht="58.5" customHeight="1" x14ac:dyDescent="0.25">
      <c r="A35" s="4" t="s">
        <v>62</v>
      </c>
      <c r="B35" s="10">
        <v>4713124</v>
      </c>
      <c r="C35" s="12">
        <v>4176.1000000000004</v>
      </c>
      <c r="D35" s="12">
        <v>3364.9</v>
      </c>
      <c r="E35" s="12">
        <f t="shared" si="0"/>
        <v>80.575177797466537</v>
      </c>
      <c r="F35" s="12">
        <v>2180</v>
      </c>
      <c r="G35" s="12">
        <f t="shared" si="1"/>
        <v>1184.9000000000001</v>
      </c>
      <c r="H35"/>
      <c r="I35"/>
    </row>
    <row r="36" spans="1:9" ht="45.75" customHeight="1" x14ac:dyDescent="0.25">
      <c r="A36" s="4" t="s">
        <v>63</v>
      </c>
      <c r="B36" s="10">
        <v>4713132</v>
      </c>
      <c r="C36" s="12">
        <v>20773.8</v>
      </c>
      <c r="D36" s="12">
        <v>17159.599999999999</v>
      </c>
      <c r="E36" s="12">
        <f t="shared" si="0"/>
        <v>82.602123829053895</v>
      </c>
      <c r="F36" s="12">
        <v>16303.3</v>
      </c>
      <c r="G36" s="12">
        <f t="shared" si="1"/>
        <v>856.29999999999927</v>
      </c>
      <c r="H36"/>
      <c r="I36"/>
    </row>
    <row r="37" spans="1:9" ht="45.75" customHeight="1" x14ac:dyDescent="0.25">
      <c r="A37" s="4" t="s">
        <v>64</v>
      </c>
      <c r="B37" s="10">
        <v>4713133</v>
      </c>
      <c r="C37" s="12">
        <v>150</v>
      </c>
      <c r="D37" s="12">
        <v>150</v>
      </c>
      <c r="E37" s="12">
        <f t="shared" si="0"/>
        <v>100</v>
      </c>
      <c r="F37" s="12">
        <v>100</v>
      </c>
      <c r="G37" s="12">
        <f t="shared" si="1"/>
        <v>50</v>
      </c>
      <c r="H37"/>
      <c r="I37"/>
    </row>
    <row r="38" spans="1:9" ht="22.5" customHeight="1" x14ac:dyDescent="0.25">
      <c r="A38" s="4" t="s">
        <v>10</v>
      </c>
      <c r="B38" s="10">
        <v>4713210</v>
      </c>
      <c r="C38" s="12">
        <v>0</v>
      </c>
      <c r="D38" s="12">
        <v>0</v>
      </c>
      <c r="E38" s="14" t="e">
        <f t="shared" si="0"/>
        <v>#DIV/0!</v>
      </c>
      <c r="F38" s="12">
        <v>31.9</v>
      </c>
      <c r="G38" s="12">
        <f t="shared" si="1"/>
        <v>-31.9</v>
      </c>
      <c r="H38"/>
      <c r="I38"/>
    </row>
    <row r="39" spans="1:9" ht="32.25" customHeight="1" x14ac:dyDescent="0.25">
      <c r="A39" s="4" t="s">
        <v>22</v>
      </c>
      <c r="B39" s="10">
        <v>4713242</v>
      </c>
      <c r="C39" s="12">
        <v>120.3</v>
      </c>
      <c r="D39" s="12">
        <v>71.099999999999994</v>
      </c>
      <c r="E39" s="12">
        <f t="shared" si="0"/>
        <v>59.102244389027426</v>
      </c>
      <c r="F39" s="12">
        <v>71.099999999999994</v>
      </c>
      <c r="G39" s="12">
        <f t="shared" si="1"/>
        <v>0</v>
      </c>
      <c r="H39"/>
      <c r="I39"/>
    </row>
    <row r="40" spans="1:9" ht="22.5" customHeight="1" x14ac:dyDescent="0.25">
      <c r="A40" s="2" t="s">
        <v>11</v>
      </c>
      <c r="B40" s="3">
        <v>4714000</v>
      </c>
      <c r="C40" s="11">
        <f>SUM(C41:C43)</f>
        <v>41049.9</v>
      </c>
      <c r="D40" s="11">
        <f>SUM(D41:D43)</f>
        <v>32407.9</v>
      </c>
      <c r="E40" s="11">
        <f t="shared" si="0"/>
        <v>78.947573562907579</v>
      </c>
      <c r="F40" s="11">
        <f>SUM(F41:F43)</f>
        <v>26431.8</v>
      </c>
      <c r="G40" s="11">
        <f t="shared" si="1"/>
        <v>5976.1000000000022</v>
      </c>
      <c r="H40"/>
      <c r="I40"/>
    </row>
    <row r="41" spans="1:9" ht="21.75" customHeight="1" x14ac:dyDescent="0.25">
      <c r="A41" s="4" t="s">
        <v>23</v>
      </c>
      <c r="B41" s="10">
        <v>4714030</v>
      </c>
      <c r="C41" s="12">
        <v>26231.7</v>
      </c>
      <c r="D41" s="12">
        <v>20600.3</v>
      </c>
      <c r="E41" s="12">
        <f t="shared" si="0"/>
        <v>78.532081412946937</v>
      </c>
      <c r="F41" s="12">
        <v>18110.3</v>
      </c>
      <c r="G41" s="12">
        <f t="shared" si="1"/>
        <v>2490</v>
      </c>
      <c r="H41"/>
      <c r="I41"/>
    </row>
    <row r="42" spans="1:9" ht="32.25" customHeight="1" x14ac:dyDescent="0.25">
      <c r="A42" s="4" t="s">
        <v>24</v>
      </c>
      <c r="B42" s="10">
        <v>4714060</v>
      </c>
      <c r="C42" s="12">
        <v>10814.4</v>
      </c>
      <c r="D42" s="12">
        <v>8527.1</v>
      </c>
      <c r="E42" s="12">
        <f t="shared" si="0"/>
        <v>78.849496967006957</v>
      </c>
      <c r="F42" s="12">
        <v>5340.2</v>
      </c>
      <c r="G42" s="12">
        <f t="shared" si="1"/>
        <v>3186.9000000000005</v>
      </c>
      <c r="H42"/>
      <c r="I42"/>
    </row>
    <row r="43" spans="1:9" ht="32.25" customHeight="1" x14ac:dyDescent="0.25">
      <c r="A43" s="4" t="s">
        <v>25</v>
      </c>
      <c r="B43" s="10">
        <v>4714081</v>
      </c>
      <c r="C43" s="12">
        <v>4003.8</v>
      </c>
      <c r="D43" s="12">
        <v>3280.5</v>
      </c>
      <c r="E43" s="12">
        <f t="shared" si="0"/>
        <v>81.93466207103252</v>
      </c>
      <c r="F43" s="12">
        <v>2981.3</v>
      </c>
      <c r="G43" s="12">
        <f t="shared" si="1"/>
        <v>299.19999999999982</v>
      </c>
      <c r="H43"/>
      <c r="I43"/>
    </row>
    <row r="44" spans="1:9" ht="21.75" customHeight="1" x14ac:dyDescent="0.25">
      <c r="A44" s="2" t="s">
        <v>12</v>
      </c>
      <c r="B44" s="3">
        <v>4715000</v>
      </c>
      <c r="C44" s="11">
        <f>C45+C46</f>
        <v>55296.9</v>
      </c>
      <c r="D44" s="11">
        <f t="shared" ref="D44:F44" si="2">D45+D46</f>
        <v>42697.7</v>
      </c>
      <c r="E44" s="11">
        <f t="shared" si="0"/>
        <v>77.215359269687795</v>
      </c>
      <c r="F44" s="11">
        <f t="shared" si="2"/>
        <v>33350.9</v>
      </c>
      <c r="G44" s="11">
        <f t="shared" si="1"/>
        <v>9346.7999999999956</v>
      </c>
      <c r="H44"/>
      <c r="I44"/>
    </row>
    <row r="45" spans="1:9" ht="46.5" customHeight="1" x14ac:dyDescent="0.25">
      <c r="A45" s="4" t="s">
        <v>65</v>
      </c>
      <c r="B45" s="10">
        <v>4715031</v>
      </c>
      <c r="C45" s="12">
        <v>55146.9</v>
      </c>
      <c r="D45" s="12">
        <v>42548.2</v>
      </c>
      <c r="E45" s="12">
        <f t="shared" si="0"/>
        <v>77.154291537692956</v>
      </c>
      <c r="F45" s="12">
        <v>33250.9</v>
      </c>
      <c r="G45" s="12">
        <f t="shared" si="1"/>
        <v>9297.2999999999956</v>
      </c>
      <c r="H45"/>
      <c r="I45"/>
    </row>
    <row r="46" spans="1:9" ht="59.25" customHeight="1" x14ac:dyDescent="0.25">
      <c r="A46" s="4" t="s">
        <v>26</v>
      </c>
      <c r="B46" s="10">
        <v>4715061</v>
      </c>
      <c r="C46" s="12">
        <v>150</v>
      </c>
      <c r="D46" s="12">
        <v>149.5</v>
      </c>
      <c r="E46" s="12">
        <f t="shared" si="0"/>
        <v>99.666666666666671</v>
      </c>
      <c r="F46" s="12">
        <v>100</v>
      </c>
      <c r="G46" s="12">
        <f t="shared" si="1"/>
        <v>49.5</v>
      </c>
      <c r="H46"/>
      <c r="I46"/>
    </row>
    <row r="47" spans="1:9" ht="21.75" customHeight="1" x14ac:dyDescent="0.25">
      <c r="A47" s="2" t="s">
        <v>13</v>
      </c>
      <c r="B47" s="3">
        <v>4716000</v>
      </c>
      <c r="C47" s="11">
        <f>SUM(C48:C48)</f>
        <v>2816.7</v>
      </c>
      <c r="D47" s="11">
        <f>SUM(D48:D48)</f>
        <v>1956.9</v>
      </c>
      <c r="E47" s="11">
        <f t="shared" si="0"/>
        <v>69.474917456598149</v>
      </c>
      <c r="F47" s="11">
        <f>SUM(F48:F48)</f>
        <v>1895.7</v>
      </c>
      <c r="G47" s="11">
        <f t="shared" si="1"/>
        <v>61.200000000000045</v>
      </c>
      <c r="H47"/>
      <c r="I47"/>
    </row>
    <row r="48" spans="1:9" ht="33.75" customHeight="1" x14ac:dyDescent="0.25">
      <c r="A48" s="4" t="s">
        <v>27</v>
      </c>
      <c r="B48" s="10">
        <v>4716011</v>
      </c>
      <c r="C48" s="12">
        <v>2816.7</v>
      </c>
      <c r="D48" s="12">
        <v>1956.9</v>
      </c>
      <c r="E48" s="12">
        <f t="shared" si="0"/>
        <v>69.474917456598149</v>
      </c>
      <c r="F48" s="12">
        <v>1895.7</v>
      </c>
      <c r="G48" s="12">
        <f t="shared" si="1"/>
        <v>61.200000000000045</v>
      </c>
      <c r="H48"/>
      <c r="I48"/>
    </row>
    <row r="49" spans="1:9" ht="21.75" customHeight="1" x14ac:dyDescent="0.25">
      <c r="A49" s="2" t="s">
        <v>14</v>
      </c>
      <c r="B49" s="3"/>
      <c r="C49" s="11">
        <f>C8+C10+C31+C40+C44+C47</f>
        <v>3438633.9999999995</v>
      </c>
      <c r="D49" s="11">
        <f>D8+D10+D31+D40+D44+D47</f>
        <v>2682037.7000000011</v>
      </c>
      <c r="E49" s="11">
        <f t="shared" si="0"/>
        <v>77.997184347040175</v>
      </c>
      <c r="F49" s="11">
        <f>F8+F10+F31+F40+F44+F47</f>
        <v>2176905.7000000002</v>
      </c>
      <c r="G49" s="11">
        <f t="shared" si="1"/>
        <v>505132.00000000093</v>
      </c>
      <c r="H49"/>
      <c r="I49"/>
    </row>
    <row r="50" spans="1:9" ht="21.75" customHeight="1" x14ac:dyDescent="0.25">
      <c r="A50" s="3" t="s">
        <v>15</v>
      </c>
      <c r="B50" s="10"/>
      <c r="C50" s="12"/>
      <c r="D50" s="12"/>
      <c r="E50" s="11"/>
      <c r="F50" s="12"/>
      <c r="G50" s="11"/>
      <c r="H50"/>
      <c r="I50"/>
    </row>
    <row r="51" spans="1:9" ht="21.75" customHeight="1" x14ac:dyDescent="0.25">
      <c r="A51" s="2" t="s">
        <v>5</v>
      </c>
      <c r="B51" s="3">
        <v>4710100</v>
      </c>
      <c r="C51" s="11">
        <f>SUM(C52:C52)</f>
        <v>2144</v>
      </c>
      <c r="D51" s="11">
        <f>SUM(D52:D52)</f>
        <v>99.7</v>
      </c>
      <c r="E51" s="16">
        <f>D51/C51*100</f>
        <v>4.6501865671641793</v>
      </c>
      <c r="F51" s="11">
        <f>SUM(F52:F52)</f>
        <v>510.3</v>
      </c>
      <c r="G51" s="11">
        <f>D51-F51</f>
        <v>-410.6</v>
      </c>
      <c r="H51"/>
      <c r="I51"/>
    </row>
    <row r="52" spans="1:9" ht="36" customHeight="1" x14ac:dyDescent="0.25">
      <c r="A52" s="4" t="s">
        <v>7</v>
      </c>
      <c r="B52" s="10">
        <v>4710160</v>
      </c>
      <c r="C52" s="12">
        <v>2144</v>
      </c>
      <c r="D52" s="12">
        <v>99.7</v>
      </c>
      <c r="E52" s="15">
        <f t="shared" ref="E52" si="3">D52/C52*100</f>
        <v>4.6501865671641793</v>
      </c>
      <c r="F52" s="12">
        <v>510.3</v>
      </c>
      <c r="G52" s="12">
        <f t="shared" ref="G52" si="4">D52-F52</f>
        <v>-410.6</v>
      </c>
      <c r="H52"/>
      <c r="I52"/>
    </row>
    <row r="53" spans="1:9" ht="21.75" customHeight="1" x14ac:dyDescent="0.25">
      <c r="A53" s="2" t="s">
        <v>8</v>
      </c>
      <c r="B53" s="3">
        <v>4711000</v>
      </c>
      <c r="C53" s="11">
        <f>SUM(C54:C69)</f>
        <v>513781.29999999993</v>
      </c>
      <c r="D53" s="11">
        <f>SUM(D54:D69)</f>
        <v>162807.29999999999</v>
      </c>
      <c r="E53" s="11">
        <f t="shared" si="0"/>
        <v>31.688054820212415</v>
      </c>
      <c r="F53" s="11">
        <f>SUM(F54:F69)</f>
        <v>213206.50000000003</v>
      </c>
      <c r="G53" s="11">
        <f t="shared" si="1"/>
        <v>-50399.200000000041</v>
      </c>
      <c r="H53"/>
      <c r="I53"/>
    </row>
    <row r="54" spans="1:9" ht="21.75" customHeight="1" x14ac:dyDescent="0.25">
      <c r="A54" s="4" t="s">
        <v>19</v>
      </c>
      <c r="B54" s="10">
        <v>4711010</v>
      </c>
      <c r="C54" s="12">
        <v>246904.6</v>
      </c>
      <c r="D54" s="12">
        <v>77790</v>
      </c>
      <c r="E54" s="12">
        <f t="shared" si="0"/>
        <v>31.506095876707036</v>
      </c>
      <c r="F54" s="12">
        <v>149646.6</v>
      </c>
      <c r="G54" s="12">
        <f t="shared" si="1"/>
        <v>-71856.600000000006</v>
      </c>
      <c r="H54"/>
      <c r="I54"/>
    </row>
    <row r="55" spans="1:9" ht="36" customHeight="1" x14ac:dyDescent="0.25">
      <c r="A55" s="4" t="s">
        <v>30</v>
      </c>
      <c r="B55" s="10">
        <v>4711021</v>
      </c>
      <c r="C55" s="12">
        <v>146071</v>
      </c>
      <c r="D55" s="12">
        <v>37215.800000000003</v>
      </c>
      <c r="E55" s="12">
        <f t="shared" si="0"/>
        <v>25.477884042691567</v>
      </c>
      <c r="F55" s="12">
        <v>57541.8</v>
      </c>
      <c r="G55" s="12">
        <f t="shared" si="1"/>
        <v>-20326</v>
      </c>
      <c r="H55"/>
      <c r="I55"/>
    </row>
    <row r="56" spans="1:9" ht="82.5" customHeight="1" x14ac:dyDescent="0.25">
      <c r="A56" s="4" t="s">
        <v>55</v>
      </c>
      <c r="B56" s="10">
        <v>4711022</v>
      </c>
      <c r="C56" s="12">
        <v>1000</v>
      </c>
      <c r="D56" s="12">
        <v>769.1</v>
      </c>
      <c r="E56" s="14">
        <f t="shared" si="0"/>
        <v>76.91</v>
      </c>
      <c r="F56" s="12">
        <v>303.2</v>
      </c>
      <c r="G56" s="12">
        <f t="shared" si="1"/>
        <v>465.90000000000003</v>
      </c>
      <c r="H56"/>
      <c r="I56"/>
    </row>
    <row r="57" spans="1:9" ht="42.75" customHeight="1" x14ac:dyDescent="0.25">
      <c r="A57" s="4" t="s">
        <v>29</v>
      </c>
      <c r="B57" s="10">
        <v>4711070</v>
      </c>
      <c r="C57" s="12">
        <v>318</v>
      </c>
      <c r="D57" s="12">
        <v>640</v>
      </c>
      <c r="E57" s="12">
        <f t="shared" si="0"/>
        <v>201.25786163522014</v>
      </c>
      <c r="F57" s="12">
        <v>250.3</v>
      </c>
      <c r="G57" s="12">
        <f t="shared" si="1"/>
        <v>389.7</v>
      </c>
      <c r="H57"/>
      <c r="I57"/>
    </row>
    <row r="58" spans="1:9" ht="33" customHeight="1" x14ac:dyDescent="0.25">
      <c r="A58" s="4" t="s">
        <v>57</v>
      </c>
      <c r="B58" s="10">
        <v>4711080</v>
      </c>
      <c r="C58" s="12">
        <v>6660</v>
      </c>
      <c r="D58" s="12">
        <v>574.79999999999995</v>
      </c>
      <c r="E58" s="12">
        <f t="shared" si="0"/>
        <v>8.6306306306306304</v>
      </c>
      <c r="F58" s="12">
        <v>5464.6</v>
      </c>
      <c r="G58" s="12">
        <f t="shared" si="1"/>
        <v>-4889.8</v>
      </c>
      <c r="H58"/>
      <c r="I58"/>
    </row>
    <row r="59" spans="1:9" ht="31.5" customHeight="1" x14ac:dyDescent="0.25">
      <c r="A59" s="4" t="s">
        <v>31</v>
      </c>
      <c r="B59" s="10">
        <v>4711151</v>
      </c>
      <c r="C59" s="12">
        <v>5005.8</v>
      </c>
      <c r="D59" s="12">
        <v>0</v>
      </c>
      <c r="E59" s="12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82.5" customHeight="1" x14ac:dyDescent="0.25">
      <c r="A60" s="4" t="s">
        <v>66</v>
      </c>
      <c r="B60" s="10">
        <v>4711183</v>
      </c>
      <c r="C60" s="12">
        <v>4669.2</v>
      </c>
      <c r="D60" s="12">
        <v>0</v>
      </c>
      <c r="E60" s="12">
        <f t="shared" si="0"/>
        <v>0</v>
      </c>
      <c r="F60" s="12">
        <v>0</v>
      </c>
      <c r="G60" s="12">
        <f t="shared" si="1"/>
        <v>0</v>
      </c>
      <c r="H60"/>
      <c r="I60"/>
    </row>
    <row r="61" spans="1:9" ht="73.5" customHeight="1" x14ac:dyDescent="0.25">
      <c r="A61" s="4" t="s">
        <v>67</v>
      </c>
      <c r="B61" s="10">
        <v>4711184</v>
      </c>
      <c r="C61" s="12">
        <v>10894.8</v>
      </c>
      <c r="D61" s="12">
        <v>0</v>
      </c>
      <c r="E61" s="12">
        <f t="shared" si="0"/>
        <v>0</v>
      </c>
      <c r="F61" s="12">
        <v>0</v>
      </c>
      <c r="G61" s="12">
        <f t="shared" si="1"/>
        <v>0</v>
      </c>
      <c r="H61"/>
      <c r="I61"/>
    </row>
    <row r="62" spans="1:9" ht="73.5" customHeight="1" x14ac:dyDescent="0.25">
      <c r="A62" s="4" t="s">
        <v>79</v>
      </c>
      <c r="B62" s="10">
        <v>4711275</v>
      </c>
      <c r="C62" s="12">
        <v>252.2</v>
      </c>
      <c r="D62" s="12">
        <v>0</v>
      </c>
      <c r="E62" s="12">
        <f t="shared" si="0"/>
        <v>0</v>
      </c>
      <c r="F62" s="12"/>
      <c r="G62" s="12"/>
      <c r="H62"/>
      <c r="I62"/>
    </row>
    <row r="63" spans="1:9" ht="63" customHeight="1" x14ac:dyDescent="0.25">
      <c r="A63" s="4" t="s">
        <v>69</v>
      </c>
      <c r="B63" s="10">
        <v>4711276</v>
      </c>
      <c r="C63" s="12">
        <v>2270</v>
      </c>
      <c r="D63" s="12">
        <v>0</v>
      </c>
      <c r="E63" s="12">
        <f t="shared" si="0"/>
        <v>0</v>
      </c>
      <c r="F63" s="12">
        <v>0</v>
      </c>
      <c r="G63" s="12">
        <f t="shared" si="1"/>
        <v>0</v>
      </c>
      <c r="H63"/>
      <c r="I63"/>
    </row>
    <row r="64" spans="1:9" ht="66" customHeight="1" x14ac:dyDescent="0.25">
      <c r="A64" s="4" t="s">
        <v>73</v>
      </c>
      <c r="B64" s="10">
        <v>4711279</v>
      </c>
      <c r="C64" s="12">
        <v>9914.6</v>
      </c>
      <c r="D64" s="12">
        <v>9111.4</v>
      </c>
      <c r="E64" s="12">
        <f t="shared" si="0"/>
        <v>91.898815887680783</v>
      </c>
      <c r="F64" s="12">
        <v>0</v>
      </c>
      <c r="G64" s="12">
        <f t="shared" si="1"/>
        <v>9111.4</v>
      </c>
      <c r="H64"/>
      <c r="I64"/>
    </row>
    <row r="65" spans="1:9" ht="91.5" customHeight="1" x14ac:dyDescent="0.25">
      <c r="A65" s="4" t="s">
        <v>47</v>
      </c>
      <c r="B65" s="10">
        <v>4711291</v>
      </c>
      <c r="C65" s="12">
        <v>3192.1</v>
      </c>
      <c r="D65" s="12">
        <v>1631.2</v>
      </c>
      <c r="E65" s="15">
        <f t="shared" si="0"/>
        <v>51.101155978822717</v>
      </c>
      <c r="F65" s="12">
        <v>0</v>
      </c>
      <c r="G65" s="12">
        <f t="shared" si="1"/>
        <v>1631.2</v>
      </c>
      <c r="H65"/>
      <c r="I65"/>
    </row>
    <row r="66" spans="1:9" ht="81.75" customHeight="1" x14ac:dyDescent="0.25">
      <c r="A66" s="4" t="s">
        <v>48</v>
      </c>
      <c r="B66" s="10">
        <v>4711292</v>
      </c>
      <c r="C66" s="12">
        <v>8045.3</v>
      </c>
      <c r="D66" s="12">
        <v>3806.3</v>
      </c>
      <c r="E66" s="12">
        <f t="shared" si="0"/>
        <v>47.310852298857718</v>
      </c>
      <c r="F66" s="12">
        <v>0</v>
      </c>
      <c r="G66" s="12">
        <f t="shared" si="1"/>
        <v>3806.3</v>
      </c>
      <c r="H66"/>
      <c r="I66"/>
    </row>
    <row r="67" spans="1:9" ht="60.75" customHeight="1" x14ac:dyDescent="0.25">
      <c r="A67" s="4" t="s">
        <v>80</v>
      </c>
      <c r="B67" s="10">
        <v>4711310</v>
      </c>
      <c r="C67" s="12">
        <v>35653.9</v>
      </c>
      <c r="D67" s="12">
        <v>0</v>
      </c>
      <c r="E67" s="12">
        <f t="shared" si="0"/>
        <v>0</v>
      </c>
      <c r="F67" s="12">
        <v>0</v>
      </c>
      <c r="G67" s="12">
        <f t="shared" si="1"/>
        <v>0</v>
      </c>
      <c r="H67"/>
      <c r="I67"/>
    </row>
    <row r="68" spans="1:9" ht="52.5" customHeight="1" x14ac:dyDescent="0.25">
      <c r="A68" s="4" t="s">
        <v>52</v>
      </c>
      <c r="B68" s="10">
        <v>4711403</v>
      </c>
      <c r="C68" s="12">
        <v>31274.1</v>
      </c>
      <c r="D68" s="12">
        <v>31260.400000000001</v>
      </c>
      <c r="E68" s="12">
        <f t="shared" si="0"/>
        <v>99.95619378335428</v>
      </c>
      <c r="F68" s="12">
        <v>0</v>
      </c>
      <c r="G68" s="12">
        <f t="shared" si="1"/>
        <v>31260.400000000001</v>
      </c>
      <c r="H68"/>
      <c r="I68"/>
    </row>
    <row r="69" spans="1:9" ht="95.25" customHeight="1" x14ac:dyDescent="0.25">
      <c r="A69" s="4" t="s">
        <v>74</v>
      </c>
      <c r="B69" s="10">
        <v>4711501</v>
      </c>
      <c r="C69" s="12">
        <v>1655.7</v>
      </c>
      <c r="D69" s="12">
        <v>8.3000000000000007</v>
      </c>
      <c r="E69" s="12">
        <f t="shared" si="0"/>
        <v>0.50129854442229871</v>
      </c>
      <c r="F69" s="12">
        <v>0</v>
      </c>
      <c r="G69" s="12">
        <f t="shared" si="1"/>
        <v>8.3000000000000007</v>
      </c>
      <c r="H69"/>
      <c r="I69"/>
    </row>
    <row r="70" spans="1:9" ht="21.75" customHeight="1" x14ac:dyDescent="0.25">
      <c r="A70" s="2" t="s">
        <v>9</v>
      </c>
      <c r="B70" s="3">
        <v>4713000</v>
      </c>
      <c r="C70" s="11">
        <f>SUM(C71:C78)</f>
        <v>33867.9</v>
      </c>
      <c r="D70" s="11">
        <f>SUM(D71:D78)</f>
        <v>29088.799999999999</v>
      </c>
      <c r="E70" s="11">
        <f>D70/C70*100</f>
        <v>85.888998136878868</v>
      </c>
      <c r="F70" s="11">
        <f>SUM(F71:F78)</f>
        <v>81190.2</v>
      </c>
      <c r="G70" s="11">
        <f>D70-F70</f>
        <v>-52101.399999999994</v>
      </c>
      <c r="H70"/>
      <c r="I70"/>
    </row>
    <row r="71" spans="1:9" ht="39" customHeight="1" x14ac:dyDescent="0.25">
      <c r="A71" s="4" t="s">
        <v>33</v>
      </c>
      <c r="B71" s="10">
        <v>4713031</v>
      </c>
      <c r="C71" s="12">
        <v>140.80000000000001</v>
      </c>
      <c r="D71" s="12">
        <v>0</v>
      </c>
      <c r="E71" s="12">
        <f t="shared" ref="E71:E72" si="5">D71/C71*100</f>
        <v>0</v>
      </c>
      <c r="F71" s="12">
        <v>0</v>
      </c>
      <c r="G71" s="12">
        <f t="shared" ref="G71:G73" si="6">D71-F71</f>
        <v>0</v>
      </c>
      <c r="H71"/>
      <c r="I71"/>
    </row>
    <row r="72" spans="1:9" s="13" customFormat="1" ht="34.5" customHeight="1" x14ac:dyDescent="0.25">
      <c r="A72" s="4" t="s">
        <v>34</v>
      </c>
      <c r="B72" s="10">
        <v>4713105</v>
      </c>
      <c r="C72" s="12">
        <v>0</v>
      </c>
      <c r="D72" s="12">
        <v>0</v>
      </c>
      <c r="E72" s="14" t="e">
        <f t="shared" si="5"/>
        <v>#DIV/0!</v>
      </c>
      <c r="F72" s="12">
        <v>74.400000000000006</v>
      </c>
      <c r="G72" s="12">
        <f t="shared" si="6"/>
        <v>-74.400000000000006</v>
      </c>
    </row>
    <row r="73" spans="1:9" ht="72.75" customHeight="1" x14ac:dyDescent="0.25">
      <c r="A73" s="4" t="s">
        <v>61</v>
      </c>
      <c r="B73" s="10">
        <v>4713121</v>
      </c>
      <c r="C73" s="12">
        <v>1581.8</v>
      </c>
      <c r="D73" s="12">
        <v>6</v>
      </c>
      <c r="E73" s="12">
        <v>0</v>
      </c>
      <c r="F73" s="12">
        <v>0</v>
      </c>
      <c r="G73" s="12">
        <f t="shared" si="6"/>
        <v>6</v>
      </c>
      <c r="H73"/>
      <c r="I73"/>
    </row>
    <row r="74" spans="1:9" ht="43.5" customHeight="1" x14ac:dyDescent="0.25">
      <c r="A74" s="4" t="s">
        <v>63</v>
      </c>
      <c r="B74" s="10">
        <v>4713132</v>
      </c>
      <c r="C74" s="12">
        <v>5073.3</v>
      </c>
      <c r="D74" s="12">
        <v>3986</v>
      </c>
      <c r="E74" s="12">
        <f t="shared" si="0"/>
        <v>78.568190329765628</v>
      </c>
      <c r="F74" s="12">
        <v>1199</v>
      </c>
      <c r="G74" s="12">
        <f t="shared" si="1"/>
        <v>2787</v>
      </c>
      <c r="H74"/>
      <c r="I74"/>
    </row>
    <row r="75" spans="1:9" ht="247.5" customHeight="1" x14ac:dyDescent="0.25">
      <c r="A75" s="4" t="s">
        <v>49</v>
      </c>
      <c r="B75" s="10">
        <v>4713221</v>
      </c>
      <c r="C75" s="12">
        <v>0</v>
      </c>
      <c r="D75" s="12">
        <v>0</v>
      </c>
      <c r="E75" s="14" t="e">
        <f t="shared" si="0"/>
        <v>#DIV/0!</v>
      </c>
      <c r="F75" s="12">
        <v>26793.4</v>
      </c>
      <c r="G75" s="12">
        <f t="shared" si="1"/>
        <v>-26793.4</v>
      </c>
      <c r="H75"/>
      <c r="I75"/>
    </row>
    <row r="76" spans="1:9" ht="251.25" customHeight="1" x14ac:dyDescent="0.25">
      <c r="A76" s="4" t="s">
        <v>42</v>
      </c>
      <c r="B76" s="10">
        <v>4713222</v>
      </c>
      <c r="C76" s="12">
        <v>0</v>
      </c>
      <c r="D76" s="12">
        <v>0</v>
      </c>
      <c r="E76" s="14" t="e">
        <f t="shared" si="0"/>
        <v>#DIV/0!</v>
      </c>
      <c r="F76" s="12">
        <v>45355.6</v>
      </c>
      <c r="G76" s="12">
        <f t="shared" si="1"/>
        <v>-45355.6</v>
      </c>
      <c r="H76"/>
      <c r="I76"/>
    </row>
    <row r="77" spans="1:9" ht="167.25" customHeight="1" x14ac:dyDescent="0.25">
      <c r="A77" s="4" t="s">
        <v>50</v>
      </c>
      <c r="B77" s="10">
        <v>4713223</v>
      </c>
      <c r="C77" s="12">
        <v>0</v>
      </c>
      <c r="D77" s="12">
        <v>0</v>
      </c>
      <c r="E77" s="14" t="e">
        <f t="shared" si="0"/>
        <v>#DIV/0!</v>
      </c>
      <c r="F77" s="12">
        <v>7767.8</v>
      </c>
      <c r="G77" s="12">
        <f t="shared" si="1"/>
        <v>-7767.8</v>
      </c>
      <c r="H77"/>
      <c r="I77"/>
    </row>
    <row r="78" spans="1:9" ht="259.5" customHeight="1" x14ac:dyDescent="0.25">
      <c r="A78" s="4" t="s">
        <v>68</v>
      </c>
      <c r="B78" s="10">
        <v>4713225</v>
      </c>
      <c r="C78" s="12">
        <v>27072</v>
      </c>
      <c r="D78" s="12">
        <v>25096.799999999999</v>
      </c>
      <c r="E78" s="12">
        <f t="shared" si="0"/>
        <v>92.703900709219852</v>
      </c>
      <c r="F78" s="12">
        <v>0</v>
      </c>
      <c r="G78" s="12">
        <f t="shared" si="1"/>
        <v>25096.799999999999</v>
      </c>
      <c r="H78"/>
      <c r="I78"/>
    </row>
    <row r="79" spans="1:9" ht="21.75" customHeight="1" x14ac:dyDescent="0.25">
      <c r="A79" s="2" t="s">
        <v>11</v>
      </c>
      <c r="B79" s="3">
        <v>4714000</v>
      </c>
      <c r="C79" s="11">
        <f>SUM(C80:C81)</f>
        <v>9451.2000000000007</v>
      </c>
      <c r="D79" s="11">
        <f>SUM(D80:D81)</f>
        <v>4565.8</v>
      </c>
      <c r="E79" s="11">
        <f t="shared" si="0"/>
        <v>48.309209412561366</v>
      </c>
      <c r="F79" s="11">
        <f>SUM(F80:F81)</f>
        <v>1533.5</v>
      </c>
      <c r="G79" s="11">
        <f>D79-F79</f>
        <v>3032.3</v>
      </c>
      <c r="H79"/>
      <c r="I79"/>
    </row>
    <row r="80" spans="1:9" ht="21.75" customHeight="1" x14ac:dyDescent="0.25">
      <c r="A80" s="4" t="s">
        <v>23</v>
      </c>
      <c r="B80" s="10">
        <v>4714030</v>
      </c>
      <c r="C80" s="12">
        <v>0</v>
      </c>
      <c r="D80" s="12">
        <v>0</v>
      </c>
      <c r="E80" s="14" t="e">
        <f t="shared" si="0"/>
        <v>#DIV/0!</v>
      </c>
      <c r="F80" s="12">
        <v>0.1</v>
      </c>
      <c r="G80" s="12">
        <f t="shared" ref="G80" si="7">D80-F80</f>
        <v>-0.1</v>
      </c>
      <c r="H80"/>
      <c r="I80"/>
    </row>
    <row r="81" spans="1:9" ht="34.5" customHeight="1" x14ac:dyDescent="0.25">
      <c r="A81" s="4" t="s">
        <v>24</v>
      </c>
      <c r="B81" s="10">
        <v>4714060</v>
      </c>
      <c r="C81" s="12">
        <v>9451.2000000000007</v>
      </c>
      <c r="D81" s="12">
        <v>4565.8</v>
      </c>
      <c r="E81" s="12">
        <f t="shared" si="0"/>
        <v>48.309209412561366</v>
      </c>
      <c r="F81" s="12">
        <v>1533.4</v>
      </c>
      <c r="G81" s="12">
        <f t="shared" si="1"/>
        <v>3032.4</v>
      </c>
      <c r="H81"/>
      <c r="I81"/>
    </row>
    <row r="82" spans="1:9" ht="21.75" customHeight="1" x14ac:dyDescent="0.25">
      <c r="A82" s="2" t="s">
        <v>12</v>
      </c>
      <c r="B82" s="3">
        <v>4715000</v>
      </c>
      <c r="C82" s="11">
        <f>C83</f>
        <v>5326.8</v>
      </c>
      <c r="D82" s="11">
        <f t="shared" ref="D82:F82" si="8">D83</f>
        <v>2385.8000000000002</v>
      </c>
      <c r="E82" s="11">
        <f t="shared" si="0"/>
        <v>44.788616054666967</v>
      </c>
      <c r="F82" s="11">
        <f t="shared" si="8"/>
        <v>45.7</v>
      </c>
      <c r="G82" s="11">
        <f t="shared" si="1"/>
        <v>2340.1000000000004</v>
      </c>
      <c r="H82"/>
      <c r="I82"/>
    </row>
    <row r="83" spans="1:9" ht="44.25" customHeight="1" x14ac:dyDescent="0.25">
      <c r="A83" s="4" t="s">
        <v>65</v>
      </c>
      <c r="B83" s="10">
        <v>4715031</v>
      </c>
      <c r="C83" s="12">
        <v>5326.8</v>
      </c>
      <c r="D83" s="12">
        <v>2385.8000000000002</v>
      </c>
      <c r="E83" s="12">
        <f t="shared" si="0"/>
        <v>44.788616054666967</v>
      </c>
      <c r="F83" s="12">
        <v>45.7</v>
      </c>
      <c r="G83" s="12">
        <f t="shared" si="1"/>
        <v>2340.1000000000004</v>
      </c>
      <c r="H83"/>
      <c r="I83"/>
    </row>
    <row r="84" spans="1:9" ht="21.75" customHeight="1" x14ac:dyDescent="0.25">
      <c r="A84" s="2" t="s">
        <v>13</v>
      </c>
      <c r="B84" s="3">
        <v>4716000</v>
      </c>
      <c r="C84" s="11">
        <f>SUM(C85:C88)</f>
        <v>262672.80000000005</v>
      </c>
      <c r="D84" s="11">
        <f>SUM(D85:D88)</f>
        <v>29348.799999999999</v>
      </c>
      <c r="E84" s="11">
        <f t="shared" si="0"/>
        <v>11.17314011957081</v>
      </c>
      <c r="F84" s="11">
        <f>SUM(F85:F87)</f>
        <v>39711.4</v>
      </c>
      <c r="G84" s="11">
        <f>D84-F84</f>
        <v>-10362.600000000002</v>
      </c>
      <c r="H84"/>
      <c r="I84"/>
    </row>
    <row r="85" spans="1:9" ht="32.25" customHeight="1" x14ac:dyDescent="0.25">
      <c r="A85" s="4" t="s">
        <v>27</v>
      </c>
      <c r="B85" s="10">
        <v>4716011</v>
      </c>
      <c r="C85" s="12">
        <v>185461.2</v>
      </c>
      <c r="D85" s="12">
        <v>17936.5</v>
      </c>
      <c r="E85" s="12">
        <f t="shared" si="0"/>
        <v>9.6712951280375616</v>
      </c>
      <c r="F85" s="12">
        <v>32760.6</v>
      </c>
      <c r="G85" s="12">
        <f t="shared" si="1"/>
        <v>-14824.099999999999</v>
      </c>
      <c r="H85"/>
      <c r="I85"/>
    </row>
    <row r="86" spans="1:9" ht="31.5" customHeight="1" x14ac:dyDescent="0.25">
      <c r="A86" s="4" t="s">
        <v>28</v>
      </c>
      <c r="B86" s="10">
        <v>4716015</v>
      </c>
      <c r="C86" s="12">
        <v>43224.7</v>
      </c>
      <c r="D86" s="12">
        <v>11412.3</v>
      </c>
      <c r="E86" s="12">
        <f t="shared" si="0"/>
        <v>26.402265371419581</v>
      </c>
      <c r="F86" s="12">
        <v>6857</v>
      </c>
      <c r="G86" s="12">
        <f t="shared" si="1"/>
        <v>4555.2999999999993</v>
      </c>
      <c r="H86"/>
      <c r="I86"/>
    </row>
    <row r="87" spans="1:9" ht="33" customHeight="1" x14ac:dyDescent="0.25">
      <c r="A87" s="4" t="s">
        <v>36</v>
      </c>
      <c r="B87" s="10">
        <v>4716017</v>
      </c>
      <c r="C87" s="12">
        <v>3379</v>
      </c>
      <c r="D87" s="12">
        <v>0</v>
      </c>
      <c r="E87" s="15">
        <f t="shared" si="0"/>
        <v>0</v>
      </c>
      <c r="F87" s="12">
        <v>93.8</v>
      </c>
      <c r="G87" s="12">
        <f t="shared" si="1"/>
        <v>-93.8</v>
      </c>
      <c r="H87"/>
      <c r="I87"/>
    </row>
    <row r="88" spans="1:9" ht="56.25" customHeight="1" x14ac:dyDescent="0.25">
      <c r="A88" s="4" t="s">
        <v>81</v>
      </c>
      <c r="B88" s="10">
        <v>4716092</v>
      </c>
      <c r="C88" s="12">
        <v>30607.9</v>
      </c>
      <c r="D88" s="12">
        <v>0</v>
      </c>
      <c r="E88" s="15">
        <f t="shared" si="0"/>
        <v>0</v>
      </c>
      <c r="F88" s="12">
        <v>0</v>
      </c>
      <c r="G88" s="12">
        <f t="shared" si="1"/>
        <v>0</v>
      </c>
      <c r="H88"/>
      <c r="I88"/>
    </row>
    <row r="89" spans="1:9" ht="21" customHeight="1" x14ac:dyDescent="0.25">
      <c r="A89" s="2" t="s">
        <v>18</v>
      </c>
      <c r="B89" s="3">
        <v>4710000</v>
      </c>
      <c r="C89" s="11">
        <f>C90+C91</f>
        <v>599471.30000000005</v>
      </c>
      <c r="D89" s="11">
        <f>D90+D91</f>
        <v>208468.7</v>
      </c>
      <c r="E89" s="11">
        <f t="shared" si="0"/>
        <v>34.775426279790203</v>
      </c>
      <c r="F89" s="11">
        <f>F90+F91</f>
        <v>7458.4</v>
      </c>
      <c r="G89" s="11">
        <f t="shared" si="1"/>
        <v>201010.30000000002</v>
      </c>
      <c r="H89"/>
      <c r="I89"/>
    </row>
    <row r="90" spans="1:9" ht="21" customHeight="1" x14ac:dyDescent="0.25">
      <c r="A90" s="4" t="s">
        <v>41</v>
      </c>
      <c r="B90" s="10">
        <v>4711300</v>
      </c>
      <c r="C90" s="12">
        <v>558510.80000000005</v>
      </c>
      <c r="D90" s="12">
        <v>192776.1</v>
      </c>
      <c r="E90" s="12">
        <f t="shared" si="0"/>
        <v>34.516091721055346</v>
      </c>
      <c r="F90" s="12">
        <v>0</v>
      </c>
      <c r="G90" s="12">
        <f t="shared" si="1"/>
        <v>192776.1</v>
      </c>
      <c r="H90"/>
      <c r="I90"/>
    </row>
    <row r="91" spans="1:9" ht="21" customHeight="1" x14ac:dyDescent="0.25">
      <c r="A91" s="4" t="s">
        <v>43</v>
      </c>
      <c r="B91" s="10">
        <v>4713250</v>
      </c>
      <c r="C91" s="12">
        <v>40960.5</v>
      </c>
      <c r="D91" s="12">
        <v>15692.6</v>
      </c>
      <c r="E91" s="12">
        <f t="shared" si="0"/>
        <v>38.311544048534564</v>
      </c>
      <c r="F91" s="12">
        <v>7458.4</v>
      </c>
      <c r="G91" s="12">
        <f t="shared" si="1"/>
        <v>8234.2000000000007</v>
      </c>
      <c r="H91"/>
      <c r="I91"/>
    </row>
    <row r="92" spans="1:9" ht="34.5" customHeight="1" x14ac:dyDescent="0.25">
      <c r="A92" s="2" t="s">
        <v>82</v>
      </c>
      <c r="B92" s="3">
        <v>4718100</v>
      </c>
      <c r="C92" s="11">
        <f>C93</f>
        <v>50000</v>
      </c>
      <c r="D92" s="11">
        <f>D93</f>
        <v>0</v>
      </c>
      <c r="E92" s="12">
        <f t="shared" ref="E92:E93" si="9">D92/C92*100</f>
        <v>0</v>
      </c>
      <c r="F92" s="11">
        <f>F93</f>
        <v>0</v>
      </c>
      <c r="G92" s="11">
        <f t="shared" ref="G92:G93" si="10">D92-F92</f>
        <v>0</v>
      </c>
      <c r="H92"/>
      <c r="I92"/>
    </row>
    <row r="93" spans="1:9" ht="33.75" customHeight="1" x14ac:dyDescent="0.25">
      <c r="A93" s="4" t="s">
        <v>83</v>
      </c>
      <c r="B93" s="10">
        <v>4718110</v>
      </c>
      <c r="C93" s="12">
        <v>50000</v>
      </c>
      <c r="D93" s="12">
        <v>0</v>
      </c>
      <c r="E93" s="12">
        <f t="shared" si="9"/>
        <v>0</v>
      </c>
      <c r="F93" s="12">
        <v>0</v>
      </c>
      <c r="G93" s="12">
        <f t="shared" si="10"/>
        <v>0</v>
      </c>
      <c r="H93"/>
      <c r="I93"/>
    </row>
    <row r="94" spans="1:9" ht="24" customHeight="1" x14ac:dyDescent="0.25">
      <c r="A94" s="2" t="s">
        <v>70</v>
      </c>
      <c r="B94" s="3">
        <v>4718700</v>
      </c>
      <c r="C94" s="11">
        <f>C95</f>
        <v>112042.8</v>
      </c>
      <c r="D94" s="11">
        <f>D95</f>
        <v>0</v>
      </c>
      <c r="E94" s="12">
        <f t="shared" si="0"/>
        <v>0</v>
      </c>
      <c r="F94" s="11">
        <f>F95</f>
        <v>0</v>
      </c>
      <c r="G94" s="11">
        <f t="shared" si="1"/>
        <v>0</v>
      </c>
      <c r="H94"/>
      <c r="I94"/>
    </row>
    <row r="95" spans="1:9" ht="53.25" customHeight="1" x14ac:dyDescent="0.25">
      <c r="A95" s="4" t="s">
        <v>71</v>
      </c>
      <c r="B95" s="10">
        <v>4718741</v>
      </c>
      <c r="C95" s="12">
        <v>112042.8</v>
      </c>
      <c r="D95" s="12">
        <v>0</v>
      </c>
      <c r="E95" s="12">
        <f t="shared" si="0"/>
        <v>0</v>
      </c>
      <c r="F95" s="12">
        <v>0</v>
      </c>
      <c r="G95" s="12">
        <f t="shared" si="1"/>
        <v>0</v>
      </c>
      <c r="H95"/>
      <c r="I95"/>
    </row>
    <row r="96" spans="1:9" ht="21.75" customHeight="1" x14ac:dyDescent="0.25">
      <c r="A96" s="2" t="s">
        <v>16</v>
      </c>
      <c r="B96" s="3"/>
      <c r="C96" s="11">
        <f>C51+C53+C70+C79+C82+C84+C89+C92+C94</f>
        <v>1588758.1</v>
      </c>
      <c r="D96" s="11">
        <f>D51+D53+D70+D79+D82+D84+D89+D92+D94</f>
        <v>436764.89999999997</v>
      </c>
      <c r="E96" s="11">
        <f t="shared" si="0"/>
        <v>27.490962909960924</v>
      </c>
      <c r="F96" s="11">
        <f>F51+F53+F70+F79+F82+F84+F89+F94</f>
        <v>343656.00000000006</v>
      </c>
      <c r="G96" s="11">
        <f>D96-F96</f>
        <v>93108.899999999907</v>
      </c>
      <c r="H96"/>
      <c r="I96"/>
    </row>
    <row r="97" spans="1:9" ht="21.75" customHeight="1" x14ac:dyDescent="0.25">
      <c r="A97" s="2" t="s">
        <v>17</v>
      </c>
      <c r="B97" s="3"/>
      <c r="C97" s="11">
        <f>C49+C96</f>
        <v>5027392.0999999996</v>
      </c>
      <c r="D97" s="11">
        <f>D49+D96</f>
        <v>3118802.600000001</v>
      </c>
      <c r="E97" s="11">
        <f t="shared" si="0"/>
        <v>62.036191686739564</v>
      </c>
      <c r="F97" s="11">
        <f>F49+F96</f>
        <v>2520561.7000000002</v>
      </c>
      <c r="G97" s="11">
        <f t="shared" si="1"/>
        <v>598240.90000000084</v>
      </c>
      <c r="H97"/>
      <c r="I97"/>
    </row>
    <row r="98" spans="1:9" x14ac:dyDescent="0.25">
      <c r="H98"/>
      <c r="I98"/>
    </row>
    <row r="99" spans="1:9" x14ac:dyDescent="0.25">
      <c r="H99"/>
      <c r="I99"/>
    </row>
    <row r="100" spans="1:9" x14ac:dyDescent="0.25">
      <c r="H100"/>
      <c r="I100"/>
    </row>
    <row r="101" spans="1:9" x14ac:dyDescent="0.25">
      <c r="H101"/>
      <c r="I101"/>
    </row>
    <row r="102" spans="1:9" x14ac:dyDescent="0.25">
      <c r="H102"/>
      <c r="I102"/>
    </row>
    <row r="103" spans="1:9" x14ac:dyDescent="0.25">
      <c r="H103"/>
      <c r="I103"/>
    </row>
    <row r="104" spans="1:9" x14ac:dyDescent="0.25">
      <c r="H104"/>
      <c r="I104"/>
    </row>
    <row r="105" spans="1:9" x14ac:dyDescent="0.25"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2" spans="1:9" x14ac:dyDescent="0.25">
      <c r="A122"/>
      <c r="B122"/>
      <c r="C122"/>
      <c r="D122"/>
      <c r="E122"/>
      <c r="F122"/>
      <c r="G122"/>
      <c r="H122"/>
      <c r="I122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  <row r="128" spans="1:9" x14ac:dyDescent="0.25">
      <c r="A128"/>
      <c r="B128"/>
      <c r="C128"/>
      <c r="D128"/>
      <c r="E128"/>
      <c r="F128"/>
      <c r="G128"/>
      <c r="H128"/>
      <c r="I128"/>
    </row>
    <row r="129" spans="1:9" x14ac:dyDescent="0.25">
      <c r="A129"/>
      <c r="B129"/>
      <c r="C129"/>
      <c r="D129"/>
      <c r="E129"/>
      <c r="F129"/>
      <c r="G129"/>
      <c r="H129"/>
      <c r="I129"/>
    </row>
    <row r="131" spans="1:9" x14ac:dyDescent="0.25">
      <c r="A131"/>
      <c r="B131"/>
      <c r="C131"/>
      <c r="D131"/>
      <c r="E131"/>
      <c r="F131"/>
      <c r="G131"/>
      <c r="H131"/>
      <c r="I131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січень-жовтень 2025</vt:lpstr>
      <vt:lpstr>'січень-жовтень 2025'!Заголовки_для_печати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2025-11-07T07:40:53Z</dcterms:modified>
</cp:coreProperties>
</file>