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865" windowWidth="15120" windowHeight="5250" tabRatio="845"/>
  </bookViews>
  <sheets>
    <sheet name="січень-вересень 2026" sheetId="9" r:id="rId1"/>
  </sheets>
  <definedNames>
    <definedName name="_xlnm.Print_Titles" localSheetId="0">'січень-вересень 2026'!$5:$6</definedName>
  </definedNames>
  <calcPr calcId="145621" refMode="R1C1"/>
</workbook>
</file>

<file path=xl/calcChain.xml><?xml version="1.0" encoding="utf-8"?>
<calcChain xmlns="http://schemas.openxmlformats.org/spreadsheetml/2006/main">
  <c r="G76" i="9" l="1"/>
  <c r="E76" i="9"/>
  <c r="G75" i="9"/>
  <c r="F75" i="9"/>
  <c r="D75" i="9"/>
  <c r="C75" i="9"/>
  <c r="E75" i="9" s="1"/>
  <c r="G74" i="9"/>
  <c r="E74" i="9"/>
  <c r="G73" i="9"/>
  <c r="E73" i="9"/>
  <c r="G72" i="9"/>
  <c r="G71" i="9"/>
  <c r="E71" i="9"/>
  <c r="F70" i="9"/>
  <c r="D70" i="9"/>
  <c r="G70" i="9" s="1"/>
  <c r="C70" i="9"/>
  <c r="E70" i="9" s="1"/>
  <c r="G69" i="9"/>
  <c r="E69" i="9"/>
  <c r="G68" i="9"/>
  <c r="E68" i="9"/>
  <c r="F67" i="9"/>
  <c r="D67" i="9"/>
  <c r="C67" i="9"/>
  <c r="G66" i="9"/>
  <c r="E66" i="9"/>
  <c r="F65" i="9"/>
  <c r="D65" i="9"/>
  <c r="G65" i="9" s="1"/>
  <c r="C65" i="9"/>
  <c r="G64" i="9"/>
  <c r="E64" i="9"/>
  <c r="G63" i="9"/>
  <c r="E63" i="9"/>
  <c r="G62" i="9"/>
  <c r="E62" i="9"/>
  <c r="G61" i="9"/>
  <c r="E61" i="9"/>
  <c r="G60" i="9"/>
  <c r="E60" i="9"/>
  <c r="F59" i="9"/>
  <c r="D59" i="9"/>
  <c r="C59" i="9"/>
  <c r="G58" i="9"/>
  <c r="E58" i="9"/>
  <c r="G57" i="9"/>
  <c r="E57" i="9"/>
  <c r="G56" i="9"/>
  <c r="E56" i="9"/>
  <c r="G55" i="9"/>
  <c r="E55" i="9"/>
  <c r="G54" i="9"/>
  <c r="E54" i="9"/>
  <c r="G53" i="9"/>
  <c r="E53" i="9"/>
  <c r="G52" i="9"/>
  <c r="E52" i="9"/>
  <c r="G51" i="9"/>
  <c r="E51" i="9"/>
  <c r="G50" i="9"/>
  <c r="E50" i="9"/>
  <c r="F49" i="9"/>
  <c r="D49" i="9"/>
  <c r="C49" i="9"/>
  <c r="G48" i="9"/>
  <c r="E48" i="9"/>
  <c r="F47" i="9"/>
  <c r="D47" i="9"/>
  <c r="C47" i="9"/>
  <c r="C77" i="9" s="1"/>
  <c r="G44" i="9"/>
  <c r="E44" i="9"/>
  <c r="G43" i="9"/>
  <c r="E43" i="9"/>
  <c r="F42" i="9"/>
  <c r="D42" i="9"/>
  <c r="G42" i="9" s="1"/>
  <c r="C42" i="9"/>
  <c r="G41" i="9"/>
  <c r="E41" i="9"/>
  <c r="G40" i="9"/>
  <c r="E40" i="9"/>
  <c r="F39" i="9"/>
  <c r="D39" i="9"/>
  <c r="C39" i="9"/>
  <c r="E39" i="9" s="1"/>
  <c r="G38" i="9"/>
  <c r="E38" i="9"/>
  <c r="G37" i="9"/>
  <c r="E37" i="9"/>
  <c r="G36" i="9"/>
  <c r="E36" i="9"/>
  <c r="F35" i="9"/>
  <c r="D35" i="9"/>
  <c r="G35" i="9" s="1"/>
  <c r="C35" i="9"/>
  <c r="G34" i="9"/>
  <c r="E34" i="9"/>
  <c r="G33" i="9"/>
  <c r="E33" i="9"/>
  <c r="G32" i="9"/>
  <c r="E32" i="9"/>
  <c r="G31" i="9"/>
  <c r="E31" i="9"/>
  <c r="G30" i="9"/>
  <c r="E30" i="9"/>
  <c r="G29" i="9"/>
  <c r="E29" i="9"/>
  <c r="G28" i="9"/>
  <c r="E28" i="9"/>
  <c r="G27" i="9"/>
  <c r="E27" i="9"/>
  <c r="F26" i="9"/>
  <c r="D26" i="9"/>
  <c r="C26" i="9"/>
  <c r="G25" i="9"/>
  <c r="E25" i="9"/>
  <c r="G24" i="9"/>
  <c r="E24" i="9"/>
  <c r="G23" i="9"/>
  <c r="E23" i="9"/>
  <c r="G22" i="9"/>
  <c r="E22" i="9"/>
  <c r="G21" i="9"/>
  <c r="E21" i="9"/>
  <c r="G20" i="9"/>
  <c r="E20" i="9"/>
  <c r="G19" i="9"/>
  <c r="E19" i="9"/>
  <c r="G18" i="9"/>
  <c r="E18" i="9"/>
  <c r="G17" i="9"/>
  <c r="E17" i="9"/>
  <c r="G16" i="9"/>
  <c r="E16" i="9"/>
  <c r="G15" i="9"/>
  <c r="E15" i="9"/>
  <c r="G14" i="9"/>
  <c r="E14" i="9"/>
  <c r="G13" i="9"/>
  <c r="E13" i="9"/>
  <c r="G12" i="9"/>
  <c r="E12" i="9"/>
  <c r="G11" i="9"/>
  <c r="E11" i="9"/>
  <c r="F10" i="9"/>
  <c r="D10" i="9"/>
  <c r="C10" i="9"/>
  <c r="G9" i="9"/>
  <c r="E9" i="9"/>
  <c r="F8" i="9"/>
  <c r="D8" i="9"/>
  <c r="C8" i="9"/>
  <c r="G67" i="9" l="1"/>
  <c r="G59" i="9"/>
  <c r="F77" i="9"/>
  <c r="G49" i="9"/>
  <c r="G39" i="9"/>
  <c r="G26" i="9"/>
  <c r="F45" i="9"/>
  <c r="G10" i="9"/>
  <c r="E65" i="9"/>
  <c r="D77" i="9"/>
  <c r="E77" i="9" s="1"/>
  <c r="E49" i="9"/>
  <c r="E26" i="9"/>
  <c r="C45" i="9"/>
  <c r="C78" i="9" s="1"/>
  <c r="D45" i="9"/>
  <c r="G8" i="9"/>
  <c r="E10" i="9"/>
  <c r="E35" i="9"/>
  <c r="E42" i="9"/>
  <c r="E47" i="9"/>
  <c r="G47" i="9"/>
  <c r="E59" i="9"/>
  <c r="E67" i="9"/>
  <c r="E8" i="9"/>
  <c r="F78" i="9" l="1"/>
  <c r="G77" i="9"/>
  <c r="E45" i="9"/>
  <c r="G45" i="9"/>
  <c r="D78" i="9"/>
  <c r="G78" i="9" l="1"/>
  <c r="E78" i="9"/>
</calcChain>
</file>

<file path=xl/sharedStrings.xml><?xml version="1.0" encoding="utf-8"?>
<sst xmlns="http://schemas.openxmlformats.org/spreadsheetml/2006/main" count="85" uniqueCount="66">
  <si>
    <t>Найменування показника</t>
  </si>
  <si>
    <t>Код програмної класифікації видатків та кредитування місцевого бюджету</t>
  </si>
  <si>
    <t>тис. грн</t>
  </si>
  <si>
    <t>Інформація</t>
  </si>
  <si>
    <t>Святошинською районною в місті Києві державною адміністрацією</t>
  </si>
  <si>
    <t>Державне управління</t>
  </si>
  <si>
    <t>Загальний фонд</t>
  </si>
  <si>
    <t>Керівництво і управління Святошинською районною в місті Києві державною адміністрацією</t>
  </si>
  <si>
    <t>Освіта</t>
  </si>
  <si>
    <t>Соціальний захист та соціальне забезпечення</t>
  </si>
  <si>
    <t>Культура і мистецтво</t>
  </si>
  <si>
    <t>Фізична культура і спорт</t>
  </si>
  <si>
    <t>Житлово-комунальне господарство</t>
  </si>
  <si>
    <t>Разом загальний фонд</t>
  </si>
  <si>
    <t>Спеціальний фонд</t>
  </si>
  <si>
    <t>Разом спеціальний фонд</t>
  </si>
  <si>
    <t>Всього загальний та спеціальний фонд</t>
  </si>
  <si>
    <t>Надання дошкiльної освiти</t>
  </si>
  <si>
    <t>Забезпечення діяльності інших закладів у сфері освіти</t>
  </si>
  <si>
    <t>Інші програми та заходи у сфері освіти</t>
  </si>
  <si>
    <t>Інші заходи у сфері соціального захисту і соціального забезпечення</t>
  </si>
  <si>
    <t>Забезпечення діяльності бiблiотек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</si>
  <si>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</si>
  <si>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</si>
  <si>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Забезпечення діяльності місцевих центрів фізичного здоров'я населення «Спорт для всіх» та проведення фізкультурно-масових заходів серед населення регіону</t>
  </si>
  <si>
    <t>Експлуатація та технічне обслуговування житлового фонду</t>
  </si>
  <si>
    <t>Забезпечення надійної та безперебійної експлуатації ліфтів</t>
  </si>
  <si>
    <t>Надання позашкiльної освіти закладами позашкільної освiти, заходи iз позашкiльної роботи з дiтьми</t>
  </si>
  <si>
    <t>Забезпечення діяльності інклюзивно-ресурсних центрів за рахунок коштів місцевого бюджету</t>
  </si>
  <si>
    <t>Забезпечення діяльності інклюзивно-ресурсних центрів за рахунок освітньої субвенції</t>
  </si>
  <si>
    <t>Надання реабілітаційних послуг особам з інвалідністю та дітям з інвалідністю</t>
  </si>
  <si>
    <t xml:space="preserve">% виконання 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</si>
  <si>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</si>
  <si>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міжшкільними ресурсними центрами за рахунок коштів місцевого бюджету</t>
  </si>
  <si>
    <t>Надання  загальної середньої освіти закладами загальної середньої освiти  за рахунок освітньої субвенції</t>
  </si>
  <si>
    <t>5=4/3*100</t>
  </si>
  <si>
    <t>7=4-6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</si>
  <si>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</si>
  <si>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</si>
  <si>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</si>
  <si>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</si>
  <si>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спеціалізованої освіти мистецькими школами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</si>
  <si>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</si>
  <si>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</si>
  <si>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Забезпечення умов для догляду та виховання дітей та молоді в дитячих будинках сімейного типу, прийомних сім’ях та сім’ях патронатних вихователів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</si>
  <si>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</si>
  <si>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Розвиток та надання послуг спеціалізованими службами підтримки осіб, які постраждали від домашнього насильства та/або насильства за ознакою статі</t>
  </si>
  <si>
    <t>Створення умов для творчого, інтелектуального, духовного та фізичного розвитку дітей та молоді за місцем їх проживання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</si>
  <si>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10¹ Закону України «Про статус ветеранів війни, гарантії їх соціального захисту», для осіб з інвалідністю I–II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</si>
  <si>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Виконано станом на 01.10 2025 року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</si>
  <si>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</si>
  <si>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Реалізація проектів (заходів) з відновлення об’єктів житлового фонду, пошкоджених/знищених внаслідок збройної агресії, за рахунок коштів місцевих бюджетів</t>
  </si>
  <si>
    <t>Затверджені видатки на 2026 рік з урахуванням змін</t>
  </si>
  <si>
    <t>Відхилення виконання 2026 до 2025 року</t>
  </si>
  <si>
    <t xml:space="preserve"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 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</si>
  <si>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</si>
  <si>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Розвиток здібностей у дітей та молоді з фізичної культури та спорту комунальними дитячо-юнацькими спортивними школами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</si>
  <si>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</si>
  <si>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</si>
  <si>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Забезпечення молодіжними центрами соціального становлення та розвитку молоді та інші заходи у сфері молодіжної політики</t>
  </si>
  <si>
    <r>
      <t xml:space="preserve">Підготовка та реалізація публічних інвестиційних проектів / програм публічних інвестицій в галузі (секторі) </t>
    </r>
    <r>
      <rPr>
        <sz val="9"/>
        <color theme="1"/>
        <rFont val="Calibri"/>
        <family val="2"/>
        <charset val="204"/>
      </rPr>
      <t>«</t>
    </r>
    <r>
      <rPr>
        <sz val="9"/>
        <color theme="1"/>
        <rFont val="Arial"/>
        <family val="2"/>
        <charset val="204"/>
      </rPr>
      <t>Житло</t>
    </r>
    <r>
      <rPr>
        <sz val="9"/>
        <color theme="1"/>
        <rFont val="Calibri"/>
        <family val="2"/>
        <charset val="204"/>
      </rPr>
      <t>»</t>
    </r>
    <r>
      <rPr>
        <sz val="9"/>
        <color theme="1"/>
        <rFont val="Arial"/>
        <family val="2"/>
        <charset val="204"/>
      </rPr>
      <t xml:space="preserve"> за рахунок коштів місцевого бюджету  </t>
    </r>
  </si>
  <si>
    <t>Економічна діяльність</t>
  </si>
  <si>
    <t>Внески до статутного капіталу суб'єктів господарювання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</si>
  <si>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</si>
  <si>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щодо використання бюджетних коштів за січень - вересень 2026 року</t>
  </si>
  <si>
    <t>Виконано станом на 01.10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</si>
</sst>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7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i/>
      <sz val="8"/>
      <color theme="1"/>
      <name val="Arial"/>
      <family val="2"/>
      <charset val="204"/>
    </font>
    <font>
      <sz val="9"/>
      <color theme="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Calibri"/>
      <family val="2"/>
      <charset val="204"/>
    </font>
    <font>
      <b/>
      <sz val="9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164" fontId="6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workbookViewId="0">
      <selection activeCell="H75" sqref="H75"/>
    </sheetView>
  </sheetViews>
  <sheetFormatPr defaultRowHeight="15" x14ac:dyDescent="0.25"/>
  <cols>
    <col min="1" max="1" width="44" style="5" customWidth="1"/>
    <col min="2" max="2" width="10.85546875" style="8" customWidth="1"/>
    <col min="3" max="3" width="12.140625" style="8" customWidth="1"/>
    <col min="4" max="4" width="11.28515625" style="8" customWidth="1"/>
    <col min="5" max="5" width="10.28515625" style="8" customWidth="1"/>
    <col min="6" max="7" width="11.28515625" style="8" customWidth="1"/>
    <col min="8" max="9" width="9.140625" style="1"/>
  </cols>
  <sheetData>
    <row r="1" spans="1:9" ht="21" customHeight="1" x14ac:dyDescent="0.25">
      <c r="A1" s="19" t="s">
        <v>3</v>
      </c>
      <c r="B1" s="19"/>
      <c r="C1" s="19"/>
      <c r="D1" s="19"/>
      <c r="E1" s="19"/>
      <c r="F1" s="19"/>
      <c r="G1" s="19"/>
      <c r="H1"/>
      <c r="I1"/>
    </row>
    <row r="2" spans="1:9" ht="21" customHeight="1" x14ac:dyDescent="0.25">
      <c r="A2" s="19" t="s">
        <v>64</v>
      </c>
      <c r="B2" s="19"/>
      <c r="C2" s="19"/>
      <c r="D2" s="19"/>
      <c r="E2" s="19"/>
      <c r="F2" s="19"/>
      <c r="G2" s="19"/>
      <c r="H2"/>
      <c r="I2"/>
    </row>
    <row r="3" spans="1:9" ht="21" customHeight="1" x14ac:dyDescent="0.25">
      <c r="A3" s="19" t="s">
        <v>4</v>
      </c>
      <c r="B3" s="19"/>
      <c r="C3" s="19"/>
      <c r="D3" s="19"/>
      <c r="E3" s="19"/>
      <c r="F3" s="19"/>
      <c r="G3" s="19"/>
      <c r="H3"/>
      <c r="I3"/>
    </row>
    <row r="4" spans="1:9" x14ac:dyDescent="0.25">
      <c r="D4" s="18"/>
      <c r="F4" s="18"/>
      <c r="G4" s="18" t="s">
        <v>2</v>
      </c>
      <c r="H4"/>
      <c r="I4"/>
    </row>
    <row r="5" spans="1:9" ht="68.25" customHeight="1" x14ac:dyDescent="0.25">
      <c r="A5" s="3" t="s">
        <v>0</v>
      </c>
      <c r="B5" s="6" t="s">
        <v>1</v>
      </c>
      <c r="C5" s="3" t="s">
        <v>52</v>
      </c>
      <c r="D5" s="3" t="s">
        <v>65</v>
      </c>
      <c r="E5" s="3" t="s">
        <v>31</v>
      </c>
      <c r="F5" s="3" t="s">
        <v>49</v>
      </c>
      <c r="G5" s="3" t="s">
        <v>53</v>
      </c>
      <c r="H5"/>
      <c r="I5"/>
    </row>
    <row r="6" spans="1:9" x14ac:dyDescent="0.25">
      <c r="A6" s="9">
        <v>1</v>
      </c>
      <c r="B6" s="9">
        <v>2</v>
      </c>
      <c r="C6" s="9">
        <v>3</v>
      </c>
      <c r="D6" s="9">
        <v>4</v>
      </c>
      <c r="E6" s="9" t="s">
        <v>35</v>
      </c>
      <c r="F6" s="9">
        <v>6</v>
      </c>
      <c r="G6" s="9" t="s">
        <v>36</v>
      </c>
      <c r="H6"/>
      <c r="I6"/>
    </row>
    <row r="7" spans="1:9" ht="21" customHeight="1" x14ac:dyDescent="0.25">
      <c r="A7" s="3" t="s">
        <v>6</v>
      </c>
      <c r="B7" s="7"/>
      <c r="C7" s="7"/>
      <c r="D7" s="7"/>
      <c r="E7" s="7"/>
      <c r="F7" s="7"/>
      <c r="G7" s="7"/>
      <c r="H7"/>
      <c r="I7"/>
    </row>
    <row r="8" spans="1:9" ht="21.75" customHeight="1" x14ac:dyDescent="0.25">
      <c r="A8" s="2" t="s">
        <v>5</v>
      </c>
      <c r="B8" s="3">
        <v>4710100</v>
      </c>
      <c r="C8" s="11">
        <f>SUM(C9:C9)</f>
        <v>236862.1</v>
      </c>
      <c r="D8" s="11">
        <f>SUM(D9:D9)</f>
        <v>163586.20000000001</v>
      </c>
      <c r="E8" s="11">
        <f>D8/C8*100</f>
        <v>69.063898361113914</v>
      </c>
      <c r="F8" s="11">
        <f>SUM(F9:F9)</f>
        <v>126296.9</v>
      </c>
      <c r="G8" s="11">
        <f>D8-F8</f>
        <v>37289.300000000017</v>
      </c>
      <c r="H8"/>
      <c r="I8"/>
    </row>
    <row r="9" spans="1:9" ht="32.25" customHeight="1" x14ac:dyDescent="0.25">
      <c r="A9" s="4" t="s">
        <v>7</v>
      </c>
      <c r="B9" s="10">
        <v>4710160</v>
      </c>
      <c r="C9" s="12">
        <v>236862.1</v>
      </c>
      <c r="D9" s="12">
        <v>163586.20000000001</v>
      </c>
      <c r="E9" s="12">
        <f t="shared" ref="E9:E78" si="0">D9/C9*100</f>
        <v>69.063898361113914</v>
      </c>
      <c r="F9" s="12">
        <v>126296.9</v>
      </c>
      <c r="G9" s="12">
        <f t="shared" ref="G9:G78" si="1">D9-F9</f>
        <v>37289.300000000017</v>
      </c>
      <c r="H9"/>
      <c r="I9"/>
    </row>
    <row r="10" spans="1:9" ht="21.75" customHeight="1" x14ac:dyDescent="0.25">
      <c r="A10" s="2" t="s">
        <v>8</v>
      </c>
      <c r="B10" s="3">
        <v>4711000</v>
      </c>
      <c r="C10" s="11">
        <f>SUM(C11:C25)</f>
        <v>4019434.5999999996</v>
      </c>
      <c r="D10" s="11">
        <f>SUM(D11:D25)</f>
        <v>2789542.8</v>
      </c>
      <c r="E10" s="11">
        <f t="shared" si="0"/>
        <v>69.401373018981332</v>
      </c>
      <c r="F10" s="11">
        <f>SUM(F11:F25)</f>
        <v>2160873.0999999996</v>
      </c>
      <c r="G10" s="11">
        <f t="shared" si="1"/>
        <v>628669.70000000019</v>
      </c>
      <c r="H10"/>
      <c r="I10"/>
    </row>
    <row r="11" spans="1:9" ht="21.75" customHeight="1" x14ac:dyDescent="0.25">
      <c r="A11" s="4" t="s">
        <v>17</v>
      </c>
      <c r="B11" s="10">
        <v>4711010</v>
      </c>
      <c r="C11" s="12">
        <v>1140536.3</v>
      </c>
      <c r="D11" s="12">
        <v>824163.1</v>
      </c>
      <c r="E11" s="12">
        <f t="shared" si="0"/>
        <v>72.261014401733632</v>
      </c>
      <c r="F11" s="12">
        <v>700694.5</v>
      </c>
      <c r="G11" s="12">
        <f t="shared" si="1"/>
        <v>123468.59999999998</v>
      </c>
      <c r="H11"/>
      <c r="I11"/>
    </row>
    <row r="12" spans="1:9" ht="45.75" customHeight="1" x14ac:dyDescent="0.25">
      <c r="A12" s="4" t="s">
        <v>32</v>
      </c>
      <c r="B12" s="10">
        <v>4711021</v>
      </c>
      <c r="C12" s="12">
        <v>1221468.7</v>
      </c>
      <c r="D12" s="12">
        <v>854814.7</v>
      </c>
      <c r="E12" s="12">
        <f t="shared" si="0"/>
        <v>69.982530047638548</v>
      </c>
      <c r="F12" s="12">
        <v>632445.5</v>
      </c>
      <c r="G12" s="12">
        <f t="shared" si="1"/>
        <v>222369.19999999995</v>
      </c>
      <c r="H12"/>
      <c r="I12"/>
    </row>
    <row r="13" spans="1:9" ht="82.5" customHeight="1" x14ac:dyDescent="0.25">
      <c r="A13" s="4" t="s">
        <v>39</v>
      </c>
      <c r="B13" s="10">
        <v>4711022</v>
      </c>
      <c r="C13" s="12">
        <v>88571.5</v>
      </c>
      <c r="D13" s="12">
        <v>57447.7</v>
      </c>
      <c r="E13" s="12">
        <f t="shared" si="0"/>
        <v>64.860254144956329</v>
      </c>
      <c r="F13" s="12">
        <v>50209.1</v>
      </c>
      <c r="G13" s="12">
        <f t="shared" si="1"/>
        <v>7238.5999999999985</v>
      </c>
      <c r="H13"/>
      <c r="I13"/>
    </row>
    <row r="14" spans="1:9" ht="44.25" customHeight="1" x14ac:dyDescent="0.25">
      <c r="A14" s="4" t="s">
        <v>33</v>
      </c>
      <c r="B14" s="10">
        <v>4711026</v>
      </c>
      <c r="C14" s="12">
        <v>3201.2</v>
      </c>
      <c r="D14" s="12">
        <v>1732.3</v>
      </c>
      <c r="E14" s="12">
        <f t="shared" si="0"/>
        <v>54.114082219167813</v>
      </c>
      <c r="F14" s="12">
        <v>1385.7</v>
      </c>
      <c r="G14" s="12">
        <f t="shared" si="1"/>
        <v>346.59999999999991</v>
      </c>
      <c r="H14"/>
      <c r="I14"/>
    </row>
    <row r="15" spans="1:9" ht="42.75" customHeight="1" x14ac:dyDescent="0.25">
      <c r="A15" s="4" t="s">
        <v>34</v>
      </c>
      <c r="B15" s="10">
        <v>4711031</v>
      </c>
      <c r="C15" s="12">
        <v>931192.1</v>
      </c>
      <c r="D15" s="12">
        <v>658595.9</v>
      </c>
      <c r="E15" s="12">
        <f t="shared" si="0"/>
        <v>70.726104742512319</v>
      </c>
      <c r="F15" s="12">
        <v>481101.8</v>
      </c>
      <c r="G15" s="12">
        <f t="shared" si="1"/>
        <v>177494.10000000003</v>
      </c>
      <c r="H15"/>
      <c r="I15"/>
    </row>
    <row r="16" spans="1:9" ht="80.25" customHeight="1" x14ac:dyDescent="0.25">
      <c r="A16" s="4" t="s">
        <v>40</v>
      </c>
      <c r="B16" s="10">
        <v>4711032</v>
      </c>
      <c r="C16" s="12">
        <v>47893.2</v>
      </c>
      <c r="D16" s="12">
        <v>33914.300000000003</v>
      </c>
      <c r="E16" s="12">
        <f t="shared" si="0"/>
        <v>70.812349143510986</v>
      </c>
      <c r="F16" s="12">
        <v>24603</v>
      </c>
      <c r="G16" s="12">
        <f t="shared" si="1"/>
        <v>9311.3000000000029</v>
      </c>
      <c r="H16"/>
      <c r="I16"/>
    </row>
    <row r="17" spans="1:9" ht="45" customHeight="1" x14ac:dyDescent="0.25">
      <c r="A17" s="4" t="s">
        <v>27</v>
      </c>
      <c r="B17" s="10">
        <v>4711070</v>
      </c>
      <c r="C17" s="12">
        <v>187716.5</v>
      </c>
      <c r="D17" s="12">
        <v>133485.29999999999</v>
      </c>
      <c r="E17" s="12">
        <f t="shared" si="0"/>
        <v>71.110051593759735</v>
      </c>
      <c r="F17" s="12">
        <v>105066</v>
      </c>
      <c r="G17" s="12">
        <f t="shared" si="1"/>
        <v>28419.299999999988</v>
      </c>
      <c r="H17"/>
      <c r="I17"/>
    </row>
    <row r="18" spans="1:9" ht="32.25" customHeight="1" x14ac:dyDescent="0.25">
      <c r="A18" s="4" t="s">
        <v>41</v>
      </c>
      <c r="B18" s="10">
        <v>4711080</v>
      </c>
      <c r="C18" s="12">
        <v>138763.29999999999</v>
      </c>
      <c r="D18" s="12">
        <v>104496.6</v>
      </c>
      <c r="E18" s="12">
        <f t="shared" si="0"/>
        <v>75.305646377680574</v>
      </c>
      <c r="F18" s="12">
        <v>84722.7</v>
      </c>
      <c r="G18" s="12">
        <f t="shared" si="1"/>
        <v>19773.900000000009</v>
      </c>
      <c r="H18"/>
      <c r="I18"/>
    </row>
    <row r="19" spans="1:9" ht="30" customHeight="1" x14ac:dyDescent="0.25">
      <c r="A19" s="4" t="s">
        <v>18</v>
      </c>
      <c r="B19" s="10">
        <v>4711141</v>
      </c>
      <c r="C19" s="12">
        <v>57659.3</v>
      </c>
      <c r="D19" s="12">
        <v>38879.599999999999</v>
      </c>
      <c r="E19" s="12">
        <f t="shared" si="0"/>
        <v>67.429885551853729</v>
      </c>
      <c r="F19" s="12">
        <v>30911.1</v>
      </c>
      <c r="G19" s="12">
        <f t="shared" si="1"/>
        <v>7968.5</v>
      </c>
      <c r="H19"/>
      <c r="I19"/>
    </row>
    <row r="20" spans="1:9" ht="21.75" customHeight="1" x14ac:dyDescent="0.25">
      <c r="A20" s="4" t="s">
        <v>19</v>
      </c>
      <c r="B20" s="10">
        <v>4711142</v>
      </c>
      <c r="C20" s="12">
        <v>72.400000000000006</v>
      </c>
      <c r="D20" s="12">
        <v>21.7</v>
      </c>
      <c r="E20" s="12">
        <f t="shared" si="0"/>
        <v>29.972375690607734</v>
      </c>
      <c r="F20" s="12">
        <v>38</v>
      </c>
      <c r="G20" s="12">
        <f t="shared" si="1"/>
        <v>-16.3</v>
      </c>
      <c r="H20"/>
      <c r="I20"/>
    </row>
    <row r="21" spans="1:9" ht="31.5" customHeight="1" x14ac:dyDescent="0.25">
      <c r="A21" s="4" t="s">
        <v>28</v>
      </c>
      <c r="B21" s="10">
        <v>4711151</v>
      </c>
      <c r="C21" s="12">
        <v>8609.5</v>
      </c>
      <c r="D21" s="12">
        <v>6084.2</v>
      </c>
      <c r="E21" s="12">
        <f t="shared" si="0"/>
        <v>70.668447645043258</v>
      </c>
      <c r="F21" s="12">
        <v>3128.5</v>
      </c>
      <c r="G21" s="12">
        <f t="shared" si="1"/>
        <v>2955.7</v>
      </c>
      <c r="H21"/>
      <c r="I21"/>
    </row>
    <row r="22" spans="1:9" ht="36" customHeight="1" x14ac:dyDescent="0.25">
      <c r="A22" s="4" t="s">
        <v>29</v>
      </c>
      <c r="B22" s="10">
        <v>4711152</v>
      </c>
      <c r="C22" s="12">
        <v>5164.3999999999996</v>
      </c>
      <c r="D22" s="12">
        <v>3311.5</v>
      </c>
      <c r="E22" s="12">
        <f t="shared" si="0"/>
        <v>64.121679188289065</v>
      </c>
      <c r="F22" s="12">
        <v>2105.9</v>
      </c>
      <c r="G22" s="12">
        <f t="shared" si="1"/>
        <v>1205.5999999999999</v>
      </c>
      <c r="H22"/>
      <c r="I22"/>
    </row>
    <row r="23" spans="1:9" ht="80.25" customHeight="1" x14ac:dyDescent="0.25">
      <c r="A23" s="4" t="s">
        <v>42</v>
      </c>
      <c r="B23" s="10">
        <v>4711200</v>
      </c>
      <c r="C23" s="12">
        <v>2202.3000000000002</v>
      </c>
      <c r="D23" s="12">
        <v>2202.3000000000002</v>
      </c>
      <c r="E23" s="15">
        <f t="shared" si="0"/>
        <v>100</v>
      </c>
      <c r="F23" s="12">
        <v>1413.3</v>
      </c>
      <c r="G23" s="12">
        <f t="shared" si="1"/>
        <v>789.00000000000023</v>
      </c>
      <c r="H23"/>
      <c r="I23"/>
    </row>
    <row r="24" spans="1:9" ht="48.75" customHeight="1" x14ac:dyDescent="0.25">
      <c r="A24" s="4" t="s">
        <v>43</v>
      </c>
      <c r="B24" s="10">
        <v>4711600</v>
      </c>
      <c r="C24" s="12">
        <v>68049.600000000006</v>
      </c>
      <c r="D24" s="12">
        <v>63811.5</v>
      </c>
      <c r="E24" s="12">
        <f t="shared" si="0"/>
        <v>93.772042745291657</v>
      </c>
      <c r="F24" s="12">
        <v>43048</v>
      </c>
      <c r="G24" s="12">
        <f t="shared" si="1"/>
        <v>20763.5</v>
      </c>
      <c r="H24"/>
      <c r="I24"/>
    </row>
    <row r="25" spans="1:9" ht="46.5" customHeight="1" x14ac:dyDescent="0.25">
      <c r="A25" s="4" t="s">
        <v>50</v>
      </c>
      <c r="B25" s="10">
        <v>4711702</v>
      </c>
      <c r="C25" s="12">
        <v>118334.3</v>
      </c>
      <c r="D25" s="12">
        <v>6582.1</v>
      </c>
      <c r="E25" s="12">
        <f t="shared" si="0"/>
        <v>5.5622925897225066</v>
      </c>
      <c r="F25" s="12">
        <v>0</v>
      </c>
      <c r="G25" s="12">
        <f t="shared" si="1"/>
        <v>6582.1</v>
      </c>
      <c r="H25"/>
      <c r="I25"/>
    </row>
    <row r="26" spans="1:9" ht="21.75" customHeight="1" x14ac:dyDescent="0.25">
      <c r="A26" s="2" t="s">
        <v>9</v>
      </c>
      <c r="B26" s="3">
        <v>4713000</v>
      </c>
      <c r="C26" s="11">
        <f>SUM(C27:C34)</f>
        <v>150820.5</v>
      </c>
      <c r="D26" s="11">
        <f>SUM(D27:D34)</f>
        <v>117525.09999999999</v>
      </c>
      <c r="E26" s="11">
        <f t="shared" si="0"/>
        <v>77.923823352926163</v>
      </c>
      <c r="F26" s="11">
        <f>SUM(F27:F34)</f>
        <v>47672.6</v>
      </c>
      <c r="G26" s="11">
        <f t="shared" si="1"/>
        <v>69852.5</v>
      </c>
      <c r="H26"/>
      <c r="I26"/>
    </row>
    <row r="27" spans="1:9" s="13" customFormat="1" ht="34.5" customHeight="1" x14ac:dyDescent="0.25">
      <c r="A27" s="4" t="s">
        <v>30</v>
      </c>
      <c r="B27" s="10">
        <v>4713105</v>
      </c>
      <c r="C27" s="12">
        <v>44951.3</v>
      </c>
      <c r="D27" s="12">
        <v>30231.599999999999</v>
      </c>
      <c r="E27" s="12">
        <f t="shared" si="0"/>
        <v>67.254117233539404</v>
      </c>
      <c r="F27" s="12">
        <v>17698.5</v>
      </c>
      <c r="G27" s="12">
        <f t="shared" si="1"/>
        <v>12533.099999999999</v>
      </c>
    </row>
    <row r="28" spans="1:9" ht="50.25" customHeight="1" x14ac:dyDescent="0.25">
      <c r="A28" s="4" t="s">
        <v>44</v>
      </c>
      <c r="B28" s="10">
        <v>4713114</v>
      </c>
      <c r="C28" s="12">
        <v>91.5</v>
      </c>
      <c r="D28" s="12">
        <v>0</v>
      </c>
      <c r="E28" s="12">
        <f t="shared" si="0"/>
        <v>0</v>
      </c>
      <c r="F28" s="12">
        <v>12</v>
      </c>
      <c r="G28" s="12">
        <f t="shared" si="1"/>
        <v>-12</v>
      </c>
      <c r="H28"/>
      <c r="I28"/>
    </row>
    <row r="29" spans="1:9" ht="71.25" customHeight="1" x14ac:dyDescent="0.25">
      <c r="A29" s="4" t="s">
        <v>45</v>
      </c>
      <c r="B29" s="10">
        <v>4713121</v>
      </c>
      <c r="C29" s="12">
        <v>23415.8</v>
      </c>
      <c r="D29" s="12">
        <v>16442.099999999999</v>
      </c>
      <c r="E29" s="12">
        <f t="shared" si="0"/>
        <v>70.217972480120267</v>
      </c>
      <c r="F29" s="12">
        <v>11774.7</v>
      </c>
      <c r="G29" s="12">
        <f t="shared" si="1"/>
        <v>4667.3999999999978</v>
      </c>
      <c r="H29"/>
      <c r="I29"/>
    </row>
    <row r="30" spans="1:9" ht="58.5" customHeight="1" x14ac:dyDescent="0.25">
      <c r="A30" s="4" t="s">
        <v>46</v>
      </c>
      <c r="B30" s="10">
        <v>4713124</v>
      </c>
      <c r="C30" s="12">
        <v>7220.7</v>
      </c>
      <c r="D30" s="12">
        <v>4720.6000000000004</v>
      </c>
      <c r="E30" s="12">
        <f t="shared" si="0"/>
        <v>65.375933081280209</v>
      </c>
      <c r="F30" s="12">
        <v>3044.5</v>
      </c>
      <c r="G30" s="12">
        <f t="shared" si="1"/>
        <v>1676.1000000000004</v>
      </c>
      <c r="H30"/>
      <c r="I30"/>
    </row>
    <row r="31" spans="1:9" ht="41.25" customHeight="1" x14ac:dyDescent="0.25">
      <c r="A31" s="4" t="s">
        <v>47</v>
      </c>
      <c r="B31" s="10">
        <v>4713132</v>
      </c>
      <c r="C31" s="12">
        <v>26601.599999999999</v>
      </c>
      <c r="D31" s="12">
        <v>17641.599999999999</v>
      </c>
      <c r="E31" s="12">
        <f t="shared" si="0"/>
        <v>66.317815469746179</v>
      </c>
      <c r="F31" s="12">
        <v>14928.9</v>
      </c>
      <c r="G31" s="12">
        <f t="shared" si="1"/>
        <v>2712.6999999999989</v>
      </c>
      <c r="H31"/>
      <c r="I31"/>
    </row>
    <row r="32" spans="1:9" ht="45.75" customHeight="1" x14ac:dyDescent="0.25">
      <c r="A32" s="4" t="s">
        <v>59</v>
      </c>
      <c r="B32" s="10">
        <v>4713133</v>
      </c>
      <c r="C32" s="12">
        <v>150</v>
      </c>
      <c r="D32" s="12">
        <v>150</v>
      </c>
      <c r="E32" s="12">
        <f t="shared" si="0"/>
        <v>100</v>
      </c>
      <c r="F32" s="12">
        <v>150</v>
      </c>
      <c r="G32" s="12">
        <f t="shared" si="1"/>
        <v>0</v>
      </c>
      <c r="H32"/>
      <c r="I32"/>
    </row>
    <row r="33" spans="1:9" ht="247.5" customHeight="1" x14ac:dyDescent="0.25">
      <c r="A33" s="4" t="s">
        <v>37</v>
      </c>
      <c r="B33" s="10">
        <v>4713221</v>
      </c>
      <c r="C33" s="15">
        <v>48253.4</v>
      </c>
      <c r="D33" s="15">
        <v>48253.4</v>
      </c>
      <c r="E33" s="12">
        <f t="shared" si="0"/>
        <v>100</v>
      </c>
      <c r="F33" s="12">
        <v>0</v>
      </c>
      <c r="G33" s="12">
        <f t="shared" si="1"/>
        <v>48253.4</v>
      </c>
      <c r="H33"/>
      <c r="I33"/>
    </row>
    <row r="34" spans="1:9" ht="32.25" customHeight="1" x14ac:dyDescent="0.25">
      <c r="A34" s="4" t="s">
        <v>20</v>
      </c>
      <c r="B34" s="10">
        <v>4713242</v>
      </c>
      <c r="C34" s="12">
        <v>136.19999999999999</v>
      </c>
      <c r="D34" s="12">
        <v>85.8</v>
      </c>
      <c r="E34" s="12">
        <f t="shared" si="0"/>
        <v>62.995594713656388</v>
      </c>
      <c r="F34" s="12">
        <v>64</v>
      </c>
      <c r="G34" s="12">
        <f t="shared" si="1"/>
        <v>21.799999999999997</v>
      </c>
      <c r="H34"/>
      <c r="I34"/>
    </row>
    <row r="35" spans="1:9" ht="22.5" customHeight="1" x14ac:dyDescent="0.25">
      <c r="A35" s="2" t="s">
        <v>10</v>
      </c>
      <c r="B35" s="3">
        <v>4714000</v>
      </c>
      <c r="C35" s="11">
        <f>SUM(C36:C38)</f>
        <v>44277.8</v>
      </c>
      <c r="D35" s="11">
        <f>SUM(D36:D38)</f>
        <v>32409.7</v>
      </c>
      <c r="E35" s="11">
        <f t="shared" si="0"/>
        <v>73.196274430978946</v>
      </c>
      <c r="F35" s="11">
        <f>SUM(F36:F38)</f>
        <v>29493.8</v>
      </c>
      <c r="G35" s="11">
        <f t="shared" si="1"/>
        <v>2915.9000000000015</v>
      </c>
      <c r="H35"/>
      <c r="I35"/>
    </row>
    <row r="36" spans="1:9" ht="21.75" customHeight="1" x14ac:dyDescent="0.25">
      <c r="A36" s="4" t="s">
        <v>21</v>
      </c>
      <c r="B36" s="10">
        <v>4714030</v>
      </c>
      <c r="C36" s="12">
        <v>28781</v>
      </c>
      <c r="D36" s="12">
        <v>21386.5</v>
      </c>
      <c r="E36" s="12">
        <f t="shared" si="0"/>
        <v>74.30770299850596</v>
      </c>
      <c r="F36" s="12">
        <v>18749.8</v>
      </c>
      <c r="G36" s="12">
        <f t="shared" si="1"/>
        <v>2636.7000000000007</v>
      </c>
      <c r="H36"/>
      <c r="I36"/>
    </row>
    <row r="37" spans="1:9" ht="32.25" customHeight="1" x14ac:dyDescent="0.25">
      <c r="A37" s="4" t="s">
        <v>22</v>
      </c>
      <c r="B37" s="10">
        <v>4714060</v>
      </c>
      <c r="C37" s="12">
        <v>10736.3</v>
      </c>
      <c r="D37" s="12">
        <v>7597.8</v>
      </c>
      <c r="E37" s="12">
        <f t="shared" si="0"/>
        <v>70.767396589141512</v>
      </c>
      <c r="F37" s="12">
        <v>7776.2</v>
      </c>
      <c r="G37" s="12">
        <f t="shared" si="1"/>
        <v>-178.39999999999964</v>
      </c>
      <c r="H37"/>
      <c r="I37"/>
    </row>
    <row r="38" spans="1:9" ht="32.25" customHeight="1" x14ac:dyDescent="0.25">
      <c r="A38" s="4" t="s">
        <v>23</v>
      </c>
      <c r="B38" s="10">
        <v>4714081</v>
      </c>
      <c r="C38" s="12">
        <v>4760.5</v>
      </c>
      <c r="D38" s="12">
        <v>3425.4</v>
      </c>
      <c r="E38" s="12">
        <f t="shared" si="0"/>
        <v>71.954626614851378</v>
      </c>
      <c r="F38" s="12">
        <v>2967.8</v>
      </c>
      <c r="G38" s="12">
        <f t="shared" si="1"/>
        <v>457.59999999999991</v>
      </c>
      <c r="H38"/>
      <c r="I38"/>
    </row>
    <row r="39" spans="1:9" ht="21.75" customHeight="1" x14ac:dyDescent="0.25">
      <c r="A39" s="2" t="s">
        <v>11</v>
      </c>
      <c r="B39" s="3">
        <v>4715000</v>
      </c>
      <c r="C39" s="11">
        <f>C40+C41</f>
        <v>59180.2</v>
      </c>
      <c r="D39" s="11">
        <f t="shared" ref="D39:F39" si="2">D40+D41</f>
        <v>41140.1</v>
      </c>
      <c r="E39" s="11">
        <f t="shared" si="0"/>
        <v>69.516662667581386</v>
      </c>
      <c r="F39" s="11">
        <f t="shared" si="2"/>
        <v>38640</v>
      </c>
      <c r="G39" s="11">
        <f t="shared" si="1"/>
        <v>2500.0999999999985</v>
      </c>
      <c r="H39"/>
      <c r="I39"/>
    </row>
    <row r="40" spans="1:9" ht="47.25" customHeight="1" x14ac:dyDescent="0.25">
      <c r="A40" s="4" t="s">
        <v>56</v>
      </c>
      <c r="B40" s="10">
        <v>4715031</v>
      </c>
      <c r="C40" s="12">
        <v>59030.2</v>
      </c>
      <c r="D40" s="12">
        <v>40990.199999999997</v>
      </c>
      <c r="E40" s="12">
        <f t="shared" si="0"/>
        <v>69.439371711429061</v>
      </c>
      <c r="F40" s="12">
        <v>38490.5</v>
      </c>
      <c r="G40" s="12">
        <f t="shared" si="1"/>
        <v>2499.6999999999971</v>
      </c>
      <c r="H40"/>
      <c r="I40"/>
    </row>
    <row r="41" spans="1:9" ht="55.5" customHeight="1" x14ac:dyDescent="0.25">
      <c r="A41" s="4" t="s">
        <v>24</v>
      </c>
      <c r="B41" s="10">
        <v>4715061</v>
      </c>
      <c r="C41" s="12">
        <v>150</v>
      </c>
      <c r="D41" s="12">
        <v>149.9</v>
      </c>
      <c r="E41" s="12">
        <f t="shared" si="0"/>
        <v>99.933333333333337</v>
      </c>
      <c r="F41" s="12">
        <v>149.5</v>
      </c>
      <c r="G41" s="12">
        <f t="shared" si="1"/>
        <v>0.40000000000000568</v>
      </c>
      <c r="H41"/>
      <c r="I41"/>
    </row>
    <row r="42" spans="1:9" ht="21.75" customHeight="1" x14ac:dyDescent="0.25">
      <c r="A42" s="2" t="s">
        <v>12</v>
      </c>
      <c r="B42" s="3">
        <v>4716000</v>
      </c>
      <c r="C42" s="11">
        <f>SUM(C43:C44)</f>
        <v>284242.90000000002</v>
      </c>
      <c r="D42" s="11">
        <f>SUM(D43:D44)</f>
        <v>99568.299999999988</v>
      </c>
      <c r="E42" s="11">
        <f t="shared" si="0"/>
        <v>35.02930064392109</v>
      </c>
      <c r="F42" s="11">
        <f>SUM(F43:F44)</f>
        <v>1956.9</v>
      </c>
      <c r="G42" s="11">
        <f>D42-F42</f>
        <v>97611.4</v>
      </c>
      <c r="H42"/>
      <c r="I42"/>
    </row>
    <row r="43" spans="1:9" ht="33.75" customHeight="1" x14ac:dyDescent="0.25">
      <c r="A43" s="4" t="s">
        <v>25</v>
      </c>
      <c r="B43" s="10">
        <v>4716011</v>
      </c>
      <c r="C43" s="12">
        <v>2816.7</v>
      </c>
      <c r="D43" s="12">
        <v>1514.4</v>
      </c>
      <c r="E43" s="12">
        <f t="shared" si="0"/>
        <v>53.765044200660348</v>
      </c>
      <c r="F43" s="12">
        <v>1956.9</v>
      </c>
      <c r="G43" s="12">
        <f t="shared" si="1"/>
        <v>-442.5</v>
      </c>
      <c r="H43"/>
      <c r="I43"/>
    </row>
    <row r="44" spans="1:9" ht="56.25" customHeight="1" x14ac:dyDescent="0.25">
      <c r="A44" s="4" t="s">
        <v>51</v>
      </c>
      <c r="B44" s="10">
        <v>4716092</v>
      </c>
      <c r="C44" s="12">
        <v>281426.2</v>
      </c>
      <c r="D44" s="12">
        <v>98053.9</v>
      </c>
      <c r="E44" s="12">
        <f t="shared" si="0"/>
        <v>34.841780900285755</v>
      </c>
      <c r="F44" s="12">
        <v>0</v>
      </c>
      <c r="G44" s="12">
        <f t="shared" si="1"/>
        <v>98053.9</v>
      </c>
      <c r="H44"/>
      <c r="I44"/>
    </row>
    <row r="45" spans="1:9" ht="21.75" customHeight="1" x14ac:dyDescent="0.25">
      <c r="A45" s="2" t="s">
        <v>13</v>
      </c>
      <c r="B45" s="3"/>
      <c r="C45" s="11">
        <f>C8+C10+C26+C35+C39+C42</f>
        <v>4794818.0999999996</v>
      </c>
      <c r="D45" s="11">
        <f>D8+D10+D26+D35+D39+D42</f>
        <v>3243772.2</v>
      </c>
      <c r="E45" s="11">
        <f t="shared" si="0"/>
        <v>67.651621653801641</v>
      </c>
      <c r="F45" s="11">
        <f>F8+F10+F26+F35+F39+F42</f>
        <v>2404933.2999999993</v>
      </c>
      <c r="G45" s="11">
        <f t="shared" si="1"/>
        <v>838838.90000000084</v>
      </c>
      <c r="H45"/>
      <c r="I45"/>
    </row>
    <row r="46" spans="1:9" ht="21.75" customHeight="1" x14ac:dyDescent="0.25">
      <c r="A46" s="3" t="s">
        <v>14</v>
      </c>
      <c r="B46" s="10"/>
      <c r="C46" s="12"/>
      <c r="D46" s="12"/>
      <c r="E46" s="11"/>
      <c r="F46" s="12"/>
      <c r="G46" s="11"/>
      <c r="H46"/>
      <c r="I46"/>
    </row>
    <row r="47" spans="1:9" ht="21.75" customHeight="1" x14ac:dyDescent="0.25">
      <c r="A47" s="2" t="s">
        <v>5</v>
      </c>
      <c r="B47" s="3">
        <v>4710100</v>
      </c>
      <c r="C47" s="11">
        <f>SUM(C48:C48)</f>
        <v>0</v>
      </c>
      <c r="D47" s="11">
        <f>SUM(D48:D48)</f>
        <v>28</v>
      </c>
      <c r="E47" s="17" t="e">
        <f>D47/C47*100</f>
        <v>#DIV/0!</v>
      </c>
      <c r="F47" s="11">
        <f>SUM(F48:F48)</f>
        <v>0</v>
      </c>
      <c r="G47" s="11">
        <f>D47-F47</f>
        <v>28</v>
      </c>
      <c r="H47"/>
      <c r="I47"/>
    </row>
    <row r="48" spans="1:9" ht="32.25" customHeight="1" x14ac:dyDescent="0.25">
      <c r="A48" s="4" t="s">
        <v>7</v>
      </c>
      <c r="B48" s="10">
        <v>4710160</v>
      </c>
      <c r="C48" s="12">
        <v>0</v>
      </c>
      <c r="D48" s="12">
        <v>28</v>
      </c>
      <c r="E48" s="14" t="e">
        <f t="shared" ref="E48" si="3">D48/C48*100</f>
        <v>#DIV/0!</v>
      </c>
      <c r="F48" s="12">
        <v>0</v>
      </c>
      <c r="G48" s="12">
        <f t="shared" ref="G48" si="4">D48-F48</f>
        <v>28</v>
      </c>
      <c r="H48"/>
      <c r="I48"/>
    </row>
    <row r="49" spans="1:9" ht="21.75" customHeight="1" x14ac:dyDescent="0.25">
      <c r="A49" s="2" t="s">
        <v>8</v>
      </c>
      <c r="B49" s="3">
        <v>4711000</v>
      </c>
      <c r="C49" s="11">
        <f>SUM(C50:C58)</f>
        <v>326235.2</v>
      </c>
      <c r="D49" s="11">
        <f>SUM(D50:D58)</f>
        <v>97999.7</v>
      </c>
      <c r="E49" s="11">
        <f t="shared" si="0"/>
        <v>30.039584937492947</v>
      </c>
      <c r="F49" s="11">
        <f>SUM(F50:F58)</f>
        <v>302332.5</v>
      </c>
      <c r="G49" s="11">
        <f t="shared" si="1"/>
        <v>-204332.79999999999</v>
      </c>
      <c r="H49"/>
      <c r="I49"/>
    </row>
    <row r="50" spans="1:9" ht="21.75" customHeight="1" x14ac:dyDescent="0.25">
      <c r="A50" s="4" t="s">
        <v>17</v>
      </c>
      <c r="B50" s="10">
        <v>4711010</v>
      </c>
      <c r="C50" s="12">
        <v>177953.1</v>
      </c>
      <c r="D50" s="12">
        <v>40585.800000000003</v>
      </c>
      <c r="E50" s="12">
        <f t="shared" si="0"/>
        <v>22.807020501469207</v>
      </c>
      <c r="F50" s="12">
        <v>56196</v>
      </c>
      <c r="G50" s="12">
        <f t="shared" si="1"/>
        <v>-15610.199999999997</v>
      </c>
      <c r="H50"/>
      <c r="I50"/>
    </row>
    <row r="51" spans="1:9" ht="48.75" customHeight="1" x14ac:dyDescent="0.25">
      <c r="A51" s="4" t="s">
        <v>32</v>
      </c>
      <c r="B51" s="10">
        <v>4711021</v>
      </c>
      <c r="C51" s="12">
        <v>32253.4</v>
      </c>
      <c r="D51" s="12">
        <v>42633.7</v>
      </c>
      <c r="E51" s="12">
        <f t="shared" si="0"/>
        <v>132.18358374620968</v>
      </c>
      <c r="F51" s="12">
        <v>34616.1</v>
      </c>
      <c r="G51" s="12">
        <f t="shared" si="1"/>
        <v>8017.5999999999985</v>
      </c>
      <c r="H51"/>
      <c r="I51"/>
    </row>
    <row r="52" spans="1:9" ht="82.5" customHeight="1" x14ac:dyDescent="0.25">
      <c r="A52" s="4" t="s">
        <v>39</v>
      </c>
      <c r="B52" s="10">
        <v>4711022</v>
      </c>
      <c r="C52" s="12">
        <v>0</v>
      </c>
      <c r="D52" s="12">
        <v>1848.8</v>
      </c>
      <c r="E52" s="14" t="e">
        <f t="shared" si="0"/>
        <v>#DIV/0!</v>
      </c>
      <c r="F52" s="12">
        <v>769.1</v>
      </c>
      <c r="G52" s="12">
        <f t="shared" si="1"/>
        <v>1079.6999999999998</v>
      </c>
      <c r="H52"/>
      <c r="I52"/>
    </row>
    <row r="53" spans="1:9" ht="44.25" customHeight="1" x14ac:dyDescent="0.25">
      <c r="A53" s="4" t="s">
        <v>33</v>
      </c>
      <c r="B53" s="10">
        <v>4711026</v>
      </c>
      <c r="C53" s="12">
        <v>0</v>
      </c>
      <c r="D53" s="12">
        <v>30.5</v>
      </c>
      <c r="E53" s="14" t="e">
        <f t="shared" si="0"/>
        <v>#DIV/0!</v>
      </c>
      <c r="F53" s="12">
        <v>0</v>
      </c>
      <c r="G53" s="12">
        <f t="shared" si="1"/>
        <v>30.5</v>
      </c>
      <c r="H53"/>
      <c r="I53"/>
    </row>
    <row r="54" spans="1:9" ht="42.75" customHeight="1" x14ac:dyDescent="0.25">
      <c r="A54" s="4" t="s">
        <v>27</v>
      </c>
      <c r="B54" s="10">
        <v>4711070</v>
      </c>
      <c r="C54" s="12">
        <v>318</v>
      </c>
      <c r="D54" s="12">
        <v>329.4</v>
      </c>
      <c r="E54" s="12">
        <f t="shared" si="0"/>
        <v>103.58490566037734</v>
      </c>
      <c r="F54" s="12">
        <v>565.1</v>
      </c>
      <c r="G54" s="12">
        <f t="shared" si="1"/>
        <v>-235.70000000000005</v>
      </c>
      <c r="H54"/>
      <c r="I54"/>
    </row>
    <row r="55" spans="1:9" ht="31.5" customHeight="1" x14ac:dyDescent="0.25">
      <c r="A55" s="4" t="s">
        <v>41</v>
      </c>
      <c r="B55" s="10">
        <v>4711080</v>
      </c>
      <c r="C55" s="12">
        <v>7575.7</v>
      </c>
      <c r="D55" s="12">
        <v>1016</v>
      </c>
      <c r="E55" s="12">
        <f t="shared" si="0"/>
        <v>13.411301925894637</v>
      </c>
      <c r="F55" s="12">
        <v>569.4</v>
      </c>
      <c r="G55" s="12">
        <f t="shared" si="1"/>
        <v>446.6</v>
      </c>
      <c r="H55"/>
      <c r="I55"/>
    </row>
    <row r="56" spans="1:9" ht="72" customHeight="1" x14ac:dyDescent="0.25">
      <c r="A56" s="4" t="s">
        <v>63</v>
      </c>
      <c r="B56" s="10">
        <v>4711279</v>
      </c>
      <c r="C56" s="12">
        <v>125</v>
      </c>
      <c r="D56" s="12">
        <v>0</v>
      </c>
      <c r="E56" s="12">
        <f t="shared" si="0"/>
        <v>0</v>
      </c>
      <c r="F56" s="12">
        <v>0</v>
      </c>
      <c r="G56" s="12">
        <f t="shared" si="1"/>
        <v>0</v>
      </c>
      <c r="H56"/>
      <c r="I56"/>
    </row>
    <row r="57" spans="1:9" ht="48" customHeight="1" x14ac:dyDescent="0.25">
      <c r="A57" s="4" t="s">
        <v>58</v>
      </c>
      <c r="B57" s="10">
        <v>4711300</v>
      </c>
      <c r="C57" s="12">
        <v>108010</v>
      </c>
      <c r="D57" s="12">
        <v>11555.5</v>
      </c>
      <c r="E57" s="12">
        <f t="shared" si="0"/>
        <v>10.698546430886029</v>
      </c>
      <c r="F57" s="12">
        <v>178356.4</v>
      </c>
      <c r="G57" s="12">
        <f t="shared" si="1"/>
        <v>-166800.9</v>
      </c>
      <c r="H57"/>
      <c r="I57"/>
    </row>
    <row r="58" spans="1:9" ht="47.25" customHeight="1" x14ac:dyDescent="0.25">
      <c r="A58" s="4" t="s">
        <v>38</v>
      </c>
      <c r="B58" s="10">
        <v>4711403</v>
      </c>
      <c r="C58" s="12">
        <v>0</v>
      </c>
      <c r="D58" s="12">
        <v>0</v>
      </c>
      <c r="E58" s="14" t="e">
        <f t="shared" si="0"/>
        <v>#DIV/0!</v>
      </c>
      <c r="F58" s="12">
        <v>31260.400000000001</v>
      </c>
      <c r="G58" s="12">
        <f t="shared" si="1"/>
        <v>-31260.400000000001</v>
      </c>
      <c r="H58"/>
      <c r="I58"/>
    </row>
    <row r="59" spans="1:9" ht="21.75" customHeight="1" x14ac:dyDescent="0.25">
      <c r="A59" s="2" t="s">
        <v>9</v>
      </c>
      <c r="B59" s="3">
        <v>4713000</v>
      </c>
      <c r="C59" s="11">
        <f>SUM(C60:C64)</f>
        <v>70271</v>
      </c>
      <c r="D59" s="11">
        <f>SUM(D60:D64)</f>
        <v>647.4</v>
      </c>
      <c r="E59" s="11">
        <f>D59/C59*100</f>
        <v>0.92129043275319833</v>
      </c>
      <c r="F59" s="11">
        <f>SUM(F60:F64)</f>
        <v>38885</v>
      </c>
      <c r="G59" s="11">
        <f>D59-F59</f>
        <v>-38237.599999999999</v>
      </c>
      <c r="H59"/>
      <c r="I59"/>
    </row>
    <row r="60" spans="1:9" s="13" customFormat="1" ht="34.5" customHeight="1" x14ac:dyDescent="0.25">
      <c r="A60" s="4" t="s">
        <v>30</v>
      </c>
      <c r="B60" s="10">
        <v>4713105</v>
      </c>
      <c r="C60" s="12">
        <v>0</v>
      </c>
      <c r="D60" s="12">
        <v>61.8</v>
      </c>
      <c r="E60" s="14" t="e">
        <f t="shared" ref="E60:E61" si="5">D60/C60*100</f>
        <v>#DIV/0!</v>
      </c>
      <c r="F60" s="12">
        <v>0</v>
      </c>
      <c r="G60" s="12">
        <f t="shared" ref="G60:G61" si="6">D60-F60</f>
        <v>61.8</v>
      </c>
    </row>
    <row r="61" spans="1:9" ht="71.25" customHeight="1" x14ac:dyDescent="0.25">
      <c r="A61" s="4" t="s">
        <v>45</v>
      </c>
      <c r="B61" s="10">
        <v>4713121</v>
      </c>
      <c r="C61" s="12">
        <v>0</v>
      </c>
      <c r="D61" s="12">
        <v>161.69999999999999</v>
      </c>
      <c r="E61" s="14" t="e">
        <f t="shared" si="5"/>
        <v>#DIV/0!</v>
      </c>
      <c r="F61" s="12">
        <v>0</v>
      </c>
      <c r="G61" s="12">
        <f t="shared" si="6"/>
        <v>161.69999999999999</v>
      </c>
      <c r="H61"/>
      <c r="I61"/>
    </row>
    <row r="62" spans="1:9" ht="48" customHeight="1" x14ac:dyDescent="0.25">
      <c r="A62" s="4" t="s">
        <v>47</v>
      </c>
      <c r="B62" s="10">
        <v>4713132</v>
      </c>
      <c r="C62" s="12">
        <v>865.2</v>
      </c>
      <c r="D62" s="12">
        <v>423.9</v>
      </c>
      <c r="E62" s="12">
        <f t="shared" si="0"/>
        <v>48.994452149791954</v>
      </c>
      <c r="F62" s="12">
        <v>3915</v>
      </c>
      <c r="G62" s="12">
        <f t="shared" si="1"/>
        <v>-3491.1</v>
      </c>
      <c r="H62"/>
      <c r="I62"/>
    </row>
    <row r="63" spans="1:9" ht="264" customHeight="1" x14ac:dyDescent="0.25">
      <c r="A63" s="4" t="s">
        <v>48</v>
      </c>
      <c r="B63" s="10">
        <v>4713225</v>
      </c>
      <c r="C63" s="12">
        <v>0</v>
      </c>
      <c r="D63" s="12">
        <v>0</v>
      </c>
      <c r="E63" s="14" t="e">
        <f t="shared" si="0"/>
        <v>#DIV/0!</v>
      </c>
      <c r="F63" s="12">
        <v>21495.4</v>
      </c>
      <c r="G63" s="12">
        <f t="shared" si="1"/>
        <v>-21495.4</v>
      </c>
      <c r="H63"/>
      <c r="I63"/>
    </row>
    <row r="64" spans="1:9" ht="62.25" customHeight="1" x14ac:dyDescent="0.25">
      <c r="A64" s="4" t="s">
        <v>57</v>
      </c>
      <c r="B64" s="10">
        <v>4713250</v>
      </c>
      <c r="C64" s="12">
        <v>69405.8</v>
      </c>
      <c r="D64" s="12">
        <v>0</v>
      </c>
      <c r="E64" s="12">
        <f t="shared" si="0"/>
        <v>0</v>
      </c>
      <c r="F64" s="12">
        <v>13474.6</v>
      </c>
      <c r="G64" s="12">
        <f t="shared" si="1"/>
        <v>-13474.6</v>
      </c>
      <c r="H64"/>
      <c r="I64"/>
    </row>
    <row r="65" spans="1:9" ht="24.75" customHeight="1" x14ac:dyDescent="0.25">
      <c r="A65" s="2" t="s">
        <v>10</v>
      </c>
      <c r="B65" s="3">
        <v>4714000</v>
      </c>
      <c r="C65" s="11">
        <f>SUM(C66:C66)</f>
        <v>3387</v>
      </c>
      <c r="D65" s="11">
        <f>SUM(D66:D66)</f>
        <v>1980.6</v>
      </c>
      <c r="E65" s="11">
        <f t="shared" si="0"/>
        <v>58.476527900797159</v>
      </c>
      <c r="F65" s="11">
        <f>SUM(F66:F66)</f>
        <v>3187.6</v>
      </c>
      <c r="G65" s="11">
        <f t="shared" si="1"/>
        <v>-1207</v>
      </c>
      <c r="H65"/>
      <c r="I65"/>
    </row>
    <row r="66" spans="1:9" ht="38.25" customHeight="1" x14ac:dyDescent="0.25">
      <c r="A66" s="4" t="s">
        <v>22</v>
      </c>
      <c r="B66" s="10">
        <v>4714060</v>
      </c>
      <c r="C66" s="12">
        <v>3387</v>
      </c>
      <c r="D66" s="12">
        <v>1980.6</v>
      </c>
      <c r="E66" s="12">
        <f t="shared" si="0"/>
        <v>58.476527900797159</v>
      </c>
      <c r="F66" s="12">
        <v>3187.6</v>
      </c>
      <c r="G66" s="12">
        <f t="shared" si="1"/>
        <v>-1207</v>
      </c>
      <c r="H66"/>
      <c r="I66"/>
    </row>
    <row r="67" spans="1:9" ht="21.75" customHeight="1" x14ac:dyDescent="0.25">
      <c r="A67" s="2" t="s">
        <v>11</v>
      </c>
      <c r="B67" s="3">
        <v>4715000</v>
      </c>
      <c r="C67" s="11">
        <f>C68+C69</f>
        <v>20055</v>
      </c>
      <c r="D67" s="11">
        <f>D68+D69</f>
        <v>55.7</v>
      </c>
      <c r="E67" s="11">
        <f t="shared" si="0"/>
        <v>0.27773622538020448</v>
      </c>
      <c r="F67" s="11">
        <f t="shared" ref="F67" si="7">F68</f>
        <v>121.5</v>
      </c>
      <c r="G67" s="11">
        <f t="shared" si="1"/>
        <v>-65.8</v>
      </c>
      <c r="H67"/>
      <c r="I67"/>
    </row>
    <row r="68" spans="1:9" ht="51" customHeight="1" x14ac:dyDescent="0.25">
      <c r="A68" s="4" t="s">
        <v>56</v>
      </c>
      <c r="B68" s="10">
        <v>4715031</v>
      </c>
      <c r="C68" s="12">
        <v>55</v>
      </c>
      <c r="D68" s="12">
        <v>7.6</v>
      </c>
      <c r="E68" s="12">
        <f t="shared" si="0"/>
        <v>13.818181818181818</v>
      </c>
      <c r="F68" s="12">
        <v>121.5</v>
      </c>
      <c r="G68" s="12">
        <f t="shared" si="1"/>
        <v>-113.9</v>
      </c>
      <c r="H68"/>
      <c r="I68"/>
    </row>
    <row r="69" spans="1:9" ht="59.25" customHeight="1" x14ac:dyDescent="0.25">
      <c r="A69" s="4" t="s">
        <v>55</v>
      </c>
      <c r="B69" s="10">
        <v>4715070</v>
      </c>
      <c r="C69" s="12">
        <v>20000</v>
      </c>
      <c r="D69" s="12">
        <v>48.1</v>
      </c>
      <c r="E69" s="12">
        <f t="shared" si="0"/>
        <v>0.24049999999999999</v>
      </c>
      <c r="F69" s="12">
        <v>0</v>
      </c>
      <c r="G69" s="12">
        <f t="shared" si="1"/>
        <v>48.1</v>
      </c>
      <c r="H69"/>
      <c r="I69"/>
    </row>
    <row r="70" spans="1:9" ht="21.75" customHeight="1" x14ac:dyDescent="0.25">
      <c r="A70" s="2" t="s">
        <v>12</v>
      </c>
      <c r="B70" s="3">
        <v>4716000</v>
      </c>
      <c r="C70" s="11">
        <f>SUM(C71:C74)</f>
        <v>260242.3</v>
      </c>
      <c r="D70" s="11">
        <f>SUM(D71:D74)</f>
        <v>38365.5</v>
      </c>
      <c r="E70" s="11">
        <f>D70/C70*100</f>
        <v>14.74222292071658</v>
      </c>
      <c r="F70" s="11">
        <f>SUM(F71:F74)</f>
        <v>23126</v>
      </c>
      <c r="G70" s="11">
        <f t="shared" si="1"/>
        <v>15239.5</v>
      </c>
      <c r="H70"/>
      <c r="I70"/>
    </row>
    <row r="71" spans="1:9" ht="33.75" customHeight="1" x14ac:dyDescent="0.25">
      <c r="A71" s="4" t="s">
        <v>25</v>
      </c>
      <c r="B71" s="10">
        <v>4716011</v>
      </c>
      <c r="C71" s="12">
        <v>0</v>
      </c>
      <c r="D71" s="12">
        <v>0</v>
      </c>
      <c r="E71" s="14" t="e">
        <f t="shared" ref="E71" si="8">D71/C71*100</f>
        <v>#DIV/0!</v>
      </c>
      <c r="F71" s="12">
        <v>13940.3</v>
      </c>
      <c r="G71" s="12">
        <f t="shared" si="1"/>
        <v>-13940.3</v>
      </c>
      <c r="H71"/>
      <c r="I71"/>
    </row>
    <row r="72" spans="1:9" ht="33.75" customHeight="1" x14ac:dyDescent="0.25">
      <c r="A72" s="4" t="s">
        <v>26</v>
      </c>
      <c r="B72" s="10">
        <v>4716015</v>
      </c>
      <c r="C72" s="12">
        <v>0</v>
      </c>
      <c r="D72" s="12">
        <v>0</v>
      </c>
      <c r="E72" s="14"/>
      <c r="F72" s="12">
        <v>9185.7000000000007</v>
      </c>
      <c r="G72" s="12">
        <f t="shared" si="1"/>
        <v>-9185.7000000000007</v>
      </c>
      <c r="H72"/>
      <c r="I72"/>
    </row>
    <row r="73" spans="1:9" s="13" customFormat="1" ht="58.5" customHeight="1" x14ac:dyDescent="0.25">
      <c r="A73" s="4" t="s">
        <v>60</v>
      </c>
      <c r="B73" s="10">
        <v>4716081</v>
      </c>
      <c r="C73" s="12">
        <v>181051.5</v>
      </c>
      <c r="D73" s="12">
        <v>37555.800000000003</v>
      </c>
      <c r="E73" s="15">
        <f t="shared" si="0"/>
        <v>20.743158714509409</v>
      </c>
      <c r="F73" s="12">
        <v>0</v>
      </c>
      <c r="G73" s="12">
        <f t="shared" si="1"/>
        <v>37555.800000000003</v>
      </c>
    </row>
    <row r="74" spans="1:9" ht="57.75" customHeight="1" x14ac:dyDescent="0.25">
      <c r="A74" s="4" t="s">
        <v>54</v>
      </c>
      <c r="B74" s="10">
        <v>4716091</v>
      </c>
      <c r="C74" s="12">
        <v>79190.8</v>
      </c>
      <c r="D74" s="12">
        <v>809.7</v>
      </c>
      <c r="E74" s="15">
        <f t="shared" si="0"/>
        <v>1.0224672562974486</v>
      </c>
      <c r="F74" s="12">
        <v>0</v>
      </c>
      <c r="G74" s="12">
        <f t="shared" si="1"/>
        <v>809.7</v>
      </c>
      <c r="H74"/>
      <c r="I74"/>
    </row>
    <row r="75" spans="1:9" ht="24" customHeight="1" x14ac:dyDescent="0.25">
      <c r="A75" s="2" t="s">
        <v>61</v>
      </c>
      <c r="B75" s="3">
        <v>4717000</v>
      </c>
      <c r="C75" s="11">
        <f>C76</f>
        <v>20000</v>
      </c>
      <c r="D75" s="11">
        <f>D76</f>
        <v>20000</v>
      </c>
      <c r="E75" s="16">
        <f t="shared" si="0"/>
        <v>100</v>
      </c>
      <c r="F75" s="11">
        <f>F76</f>
        <v>0</v>
      </c>
      <c r="G75" s="11">
        <f t="shared" si="1"/>
        <v>20000</v>
      </c>
      <c r="H75"/>
      <c r="I75"/>
    </row>
    <row r="76" spans="1:9" ht="34.5" customHeight="1" x14ac:dyDescent="0.25">
      <c r="A76" s="4" t="s">
        <v>62</v>
      </c>
      <c r="B76" s="10">
        <v>4717670</v>
      </c>
      <c r="C76" s="12">
        <v>20000</v>
      </c>
      <c r="D76" s="12">
        <v>20000</v>
      </c>
      <c r="E76" s="15">
        <f t="shared" si="0"/>
        <v>100</v>
      </c>
      <c r="F76" s="12">
        <v>0</v>
      </c>
      <c r="G76" s="12">
        <f t="shared" si="1"/>
        <v>20000</v>
      </c>
      <c r="H76"/>
      <c r="I76"/>
    </row>
    <row r="77" spans="1:9" ht="21.75" customHeight="1" x14ac:dyDescent="0.25">
      <c r="A77" s="2" t="s">
        <v>15</v>
      </c>
      <c r="B77" s="3"/>
      <c r="C77" s="11">
        <f>C47+C49+C59+C65+C67+C70+C75</f>
        <v>700190.5</v>
      </c>
      <c r="D77" s="11">
        <f>D47+D49+D59+D65+D67+D70+D75</f>
        <v>159076.9</v>
      </c>
      <c r="E77" s="11">
        <f t="shared" si="0"/>
        <v>22.719088590890621</v>
      </c>
      <c r="F77" s="11">
        <f>F47+F49+F59+F65+F67+F70+F75</f>
        <v>367652.6</v>
      </c>
      <c r="G77" s="11">
        <f t="shared" si="1"/>
        <v>-208575.69999999998</v>
      </c>
      <c r="H77"/>
      <c r="I77"/>
    </row>
    <row r="78" spans="1:9" ht="21.75" customHeight="1" x14ac:dyDescent="0.25">
      <c r="A78" s="2" t="s">
        <v>16</v>
      </c>
      <c r="B78" s="3"/>
      <c r="C78" s="11">
        <f>C45+C77</f>
        <v>5495008.5999999996</v>
      </c>
      <c r="D78" s="11">
        <f>D45+D77</f>
        <v>3402849.1</v>
      </c>
      <c r="E78" s="11">
        <f t="shared" si="0"/>
        <v>61.92618333663755</v>
      </c>
      <c r="F78" s="11">
        <f>F45+F77</f>
        <v>2772585.8999999994</v>
      </c>
      <c r="G78" s="11">
        <f t="shared" si="1"/>
        <v>630263.20000000065</v>
      </c>
      <c r="H78"/>
      <c r="I78"/>
    </row>
    <row r="79" spans="1:9" x14ac:dyDescent="0.25">
      <c r="H79"/>
      <c r="I79"/>
    </row>
    <row r="80" spans="1:9" x14ac:dyDescent="0.25">
      <c r="H80"/>
      <c r="I80"/>
    </row>
    <row r="81" spans="1:9" x14ac:dyDescent="0.25">
      <c r="H81"/>
      <c r="I81"/>
    </row>
    <row r="82" spans="1:9" x14ac:dyDescent="0.25">
      <c r="H82"/>
      <c r="I82"/>
    </row>
    <row r="83" spans="1:9" x14ac:dyDescent="0.25">
      <c r="H83"/>
      <c r="I83"/>
    </row>
    <row r="84" spans="1:9" x14ac:dyDescent="0.25">
      <c r="H84"/>
      <c r="I84"/>
    </row>
    <row r="85" spans="1:9" x14ac:dyDescent="0.25">
      <c r="H85"/>
      <c r="I85"/>
    </row>
    <row r="86" spans="1:9" x14ac:dyDescent="0.25">
      <c r="H86"/>
      <c r="I86"/>
    </row>
    <row r="87" spans="1:9" x14ac:dyDescent="0.25">
      <c r="A87"/>
      <c r="B87"/>
      <c r="C87"/>
      <c r="D87"/>
      <c r="E87"/>
      <c r="F87"/>
      <c r="G87"/>
      <c r="H87"/>
      <c r="I87"/>
    </row>
    <row r="88" spans="1:9" x14ac:dyDescent="0.25">
      <c r="A88"/>
      <c r="B88"/>
      <c r="C88"/>
      <c r="D88"/>
      <c r="E88"/>
      <c r="F88"/>
      <c r="G88"/>
      <c r="H88"/>
      <c r="I88"/>
    </row>
    <row r="89" spans="1:9" x14ac:dyDescent="0.25">
      <c r="A89"/>
      <c r="B89"/>
      <c r="C89"/>
      <c r="D89"/>
      <c r="E89"/>
      <c r="F89"/>
      <c r="G89"/>
      <c r="H89"/>
      <c r="I89"/>
    </row>
    <row r="90" spans="1:9" x14ac:dyDescent="0.25">
      <c r="A90"/>
      <c r="B90"/>
      <c r="C90"/>
      <c r="D90"/>
      <c r="E90"/>
      <c r="F90"/>
      <c r="G90"/>
      <c r="H90"/>
      <c r="I90"/>
    </row>
    <row r="91" spans="1:9" x14ac:dyDescent="0.25">
      <c r="A91"/>
      <c r="B91"/>
      <c r="C91"/>
      <c r="D91"/>
      <c r="E91"/>
      <c r="F91"/>
      <c r="G91"/>
      <c r="H91"/>
      <c r="I91"/>
    </row>
    <row r="92" spans="1:9" x14ac:dyDescent="0.25">
      <c r="A92"/>
      <c r="B92"/>
      <c r="C92"/>
      <c r="D92"/>
      <c r="E92"/>
      <c r="F92"/>
      <c r="G92"/>
      <c r="H92"/>
      <c r="I92"/>
    </row>
    <row r="93" spans="1:9" x14ac:dyDescent="0.25">
      <c r="A93"/>
      <c r="B93"/>
      <c r="C93"/>
      <c r="D93"/>
      <c r="E93"/>
      <c r="F93"/>
      <c r="G93"/>
      <c r="H93"/>
      <c r="I93"/>
    </row>
    <row r="97" spans="1:9" x14ac:dyDescent="0.25">
      <c r="A97"/>
      <c r="B97"/>
      <c r="C97"/>
      <c r="D97"/>
      <c r="E97"/>
      <c r="F97"/>
      <c r="G97"/>
      <c r="H97"/>
      <c r="I97"/>
    </row>
    <row r="98" spans="1:9" x14ac:dyDescent="0.25">
      <c r="A98"/>
      <c r="B98"/>
      <c r="C98"/>
      <c r="D98"/>
      <c r="E98"/>
      <c r="F98"/>
      <c r="G98"/>
      <c r="H98"/>
      <c r="I98"/>
    </row>
    <row r="99" spans="1:9" x14ac:dyDescent="0.25">
      <c r="A99"/>
      <c r="B99"/>
      <c r="C99"/>
      <c r="D99"/>
      <c r="E99"/>
      <c r="F99"/>
      <c r="G99"/>
      <c r="H99"/>
      <c r="I99"/>
    </row>
    <row r="100" spans="1:9" x14ac:dyDescent="0.25">
      <c r="A100"/>
      <c r="B100"/>
      <c r="C100"/>
      <c r="D100"/>
      <c r="E100"/>
      <c r="F100"/>
      <c r="G100"/>
      <c r="H100"/>
      <c r="I100"/>
    </row>
    <row r="101" spans="1:9" x14ac:dyDescent="0.25">
      <c r="A101"/>
      <c r="B101"/>
      <c r="C101"/>
      <c r="D101"/>
      <c r="E101"/>
      <c r="F101"/>
      <c r="G101"/>
      <c r="H101"/>
      <c r="I101"/>
    </row>
    <row r="102" spans="1:9" x14ac:dyDescent="0.25">
      <c r="A102"/>
      <c r="B102"/>
      <c r="C102"/>
      <c r="D102"/>
      <c r="E102"/>
      <c r="F102"/>
      <c r="G102"/>
      <c r="H102"/>
      <c r="I102"/>
    </row>
    <row r="103" spans="1:9" x14ac:dyDescent="0.25">
      <c r="A103"/>
      <c r="B103"/>
      <c r="C103"/>
      <c r="D103"/>
      <c r="E103"/>
      <c r="F103"/>
      <c r="G103"/>
      <c r="H103"/>
      <c r="I103"/>
    </row>
    <row r="114" spans="1:9" x14ac:dyDescent="0.25">
      <c r="A114"/>
      <c r="B114"/>
      <c r="C114"/>
      <c r="D114"/>
      <c r="E114"/>
      <c r="F114"/>
      <c r="G114"/>
      <c r="H114"/>
      <c r="I114"/>
    </row>
    <row r="115" spans="1:9" x14ac:dyDescent="0.25">
      <c r="A115"/>
      <c r="B115"/>
      <c r="C115"/>
      <c r="D115"/>
      <c r="E115"/>
      <c r="F115"/>
      <c r="G115"/>
      <c r="H115"/>
      <c r="I115"/>
    </row>
    <row r="116" spans="1:9" x14ac:dyDescent="0.25">
      <c r="A116"/>
      <c r="B116"/>
      <c r="C116"/>
      <c r="D116"/>
      <c r="E116"/>
      <c r="F116"/>
      <c r="G116"/>
      <c r="H116"/>
      <c r="I116"/>
    </row>
    <row r="117" spans="1:9" x14ac:dyDescent="0.25">
      <c r="A117"/>
      <c r="B117"/>
      <c r="C117"/>
      <c r="D117"/>
      <c r="E117"/>
      <c r="F117"/>
      <c r="G117"/>
      <c r="H117"/>
      <c r="I117"/>
    </row>
    <row r="118" spans="1:9" x14ac:dyDescent="0.25">
      <c r="A118"/>
      <c r="B118"/>
      <c r="C118"/>
      <c r="D118"/>
      <c r="E118"/>
      <c r="F118"/>
      <c r="G118"/>
      <c r="H118"/>
      <c r="I118"/>
    </row>
  </sheetData>
  <mergeCells count="3">
    <mergeCell ref="A1:G1"/>
    <mergeCell ref="A2:G2"/>
    <mergeCell ref="A3:G3"/>
  </mergeCells>
  <pageMargins left="0.59055118110236227" right="0.19685039370078741" top="3.937007874015748E-2" bottom="3.937007874015748E-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січень-вересень 2026</vt:lpstr>
      <vt:lpstr>'січень-вересень 2026'!Заголовки_для_печати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2026-10-06T12:07:36Z</dcterms:modified>
</cp:coreProperties>
</file>