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2385" windowWidth="15120" windowHeight="5730" tabRatio="845"/>
  </bookViews>
  <sheets>
    <sheet name="січень-червень 2024" sheetId="6" r:id="rId1"/>
  </sheets>
  <definedNames>
    <definedName name="_xlnm.Print_Titles" localSheetId="0">'січень-червень 2024'!$5:$6</definedName>
  </definedNames>
  <calcPr calcId="145621" refMode="R1C1"/>
</workbook>
</file>

<file path=xl/calcChain.xml><?xml version="1.0" encoding="utf-8"?>
<calcChain xmlns="http://schemas.openxmlformats.org/spreadsheetml/2006/main">
  <c r="G62" i="6" l="1"/>
  <c r="E62" i="6"/>
  <c r="G76" i="6" l="1"/>
  <c r="E76" i="6"/>
  <c r="G75" i="6"/>
  <c r="E75" i="6"/>
  <c r="G74" i="6"/>
  <c r="F74" i="6"/>
  <c r="D74" i="6"/>
  <c r="C74" i="6"/>
  <c r="E74" i="6" s="1"/>
  <c r="G73" i="6"/>
  <c r="E73" i="6"/>
  <c r="G72" i="6"/>
  <c r="E72" i="6"/>
  <c r="G71" i="6"/>
  <c r="E71" i="6"/>
  <c r="G70" i="6"/>
  <c r="E70" i="6"/>
  <c r="F69" i="6"/>
  <c r="D69" i="6"/>
  <c r="C69" i="6"/>
  <c r="G68" i="6"/>
  <c r="E68" i="6"/>
  <c r="F67" i="6"/>
  <c r="G67" i="6" s="1"/>
  <c r="D67" i="6"/>
  <c r="C67" i="6"/>
  <c r="E67" i="6" s="1"/>
  <c r="G66" i="6"/>
  <c r="E66" i="6"/>
  <c r="G65" i="6"/>
  <c r="E65" i="6"/>
  <c r="F64" i="6"/>
  <c r="D64" i="6"/>
  <c r="G64" i="6" s="1"/>
  <c r="C64" i="6"/>
  <c r="G63" i="6"/>
  <c r="E63" i="6"/>
  <c r="G61" i="6"/>
  <c r="F60" i="6"/>
  <c r="D60" i="6"/>
  <c r="G60" i="6" s="1"/>
  <c r="C60" i="6"/>
  <c r="G59" i="6"/>
  <c r="E59" i="6"/>
  <c r="G58" i="6"/>
  <c r="E58" i="6"/>
  <c r="G57" i="6"/>
  <c r="E57" i="6"/>
  <c r="G56" i="6"/>
  <c r="E56" i="6"/>
  <c r="G55" i="6"/>
  <c r="E55" i="6"/>
  <c r="G54" i="6"/>
  <c r="E54" i="6"/>
  <c r="G53" i="6"/>
  <c r="E53" i="6"/>
  <c r="G52" i="6"/>
  <c r="E52" i="6"/>
  <c r="F51" i="6"/>
  <c r="D51" i="6"/>
  <c r="C51" i="6"/>
  <c r="E51" i="6" s="1"/>
  <c r="G50" i="6"/>
  <c r="E50" i="6"/>
  <c r="F49" i="6"/>
  <c r="D49" i="6"/>
  <c r="C49" i="6"/>
  <c r="G46" i="6"/>
  <c r="E46" i="6"/>
  <c r="F45" i="6"/>
  <c r="D45" i="6"/>
  <c r="G45" i="6" s="1"/>
  <c r="C45" i="6"/>
  <c r="G44" i="6"/>
  <c r="E44" i="6"/>
  <c r="G43" i="6"/>
  <c r="E43" i="6"/>
  <c r="F42" i="6"/>
  <c r="D42" i="6"/>
  <c r="G42" i="6" s="1"/>
  <c r="C42" i="6"/>
  <c r="G41" i="6"/>
  <c r="E41" i="6"/>
  <c r="G40" i="6"/>
  <c r="E40" i="6"/>
  <c r="G39" i="6"/>
  <c r="E39" i="6"/>
  <c r="G38" i="6"/>
  <c r="E38" i="6"/>
  <c r="F37" i="6"/>
  <c r="D37" i="6"/>
  <c r="C37" i="6"/>
  <c r="G36" i="6"/>
  <c r="E36" i="6"/>
  <c r="G35" i="6"/>
  <c r="E35" i="6"/>
  <c r="G34" i="6"/>
  <c r="E34" i="6"/>
  <c r="G33" i="6"/>
  <c r="E33" i="6"/>
  <c r="G32" i="6"/>
  <c r="E32" i="6"/>
  <c r="G31" i="6"/>
  <c r="E31" i="6"/>
  <c r="G30" i="6"/>
  <c r="E30" i="6"/>
  <c r="G29" i="6"/>
  <c r="E29" i="6"/>
  <c r="G28" i="6"/>
  <c r="E28" i="6"/>
  <c r="F27" i="6"/>
  <c r="D27" i="6"/>
  <c r="C27" i="6"/>
  <c r="G26" i="6"/>
  <c r="E26" i="6"/>
  <c r="G25" i="6"/>
  <c r="E25" i="6"/>
  <c r="G24" i="6"/>
  <c r="E24" i="6"/>
  <c r="G23" i="6"/>
  <c r="E23" i="6"/>
  <c r="G22" i="6"/>
  <c r="E22" i="6"/>
  <c r="G21" i="6"/>
  <c r="E21" i="6"/>
  <c r="G20" i="6"/>
  <c r="E20" i="6"/>
  <c r="G19" i="6"/>
  <c r="E19" i="6"/>
  <c r="G18" i="6"/>
  <c r="E18" i="6"/>
  <c r="G17" i="6"/>
  <c r="E17" i="6"/>
  <c r="G16" i="6"/>
  <c r="E16" i="6"/>
  <c r="G15" i="6"/>
  <c r="E15" i="6"/>
  <c r="G14" i="6"/>
  <c r="E14" i="6"/>
  <c r="G13" i="6"/>
  <c r="E13" i="6"/>
  <c r="G12" i="6"/>
  <c r="E12" i="6"/>
  <c r="G11" i="6"/>
  <c r="E11" i="6"/>
  <c r="F10" i="6"/>
  <c r="D10" i="6"/>
  <c r="C10" i="6"/>
  <c r="G9" i="6"/>
  <c r="E9" i="6"/>
  <c r="F8" i="6"/>
  <c r="D8" i="6"/>
  <c r="C8" i="6"/>
  <c r="C47" i="6" s="1"/>
  <c r="G69" i="6" l="1"/>
  <c r="F77" i="6"/>
  <c r="G51" i="6"/>
  <c r="G37" i="6"/>
  <c r="G27" i="6"/>
  <c r="F47" i="6"/>
  <c r="G10" i="6"/>
  <c r="D77" i="6"/>
  <c r="C77" i="6"/>
  <c r="C78" i="6" s="1"/>
  <c r="E42" i="6"/>
  <c r="E27" i="6"/>
  <c r="D47" i="6"/>
  <c r="E47" i="6" s="1"/>
  <c r="G8" i="6"/>
  <c r="E8" i="6"/>
  <c r="E10" i="6"/>
  <c r="E37" i="6"/>
  <c r="E45" i="6"/>
  <c r="E49" i="6"/>
  <c r="G49" i="6"/>
  <c r="E60" i="6"/>
  <c r="E64" i="6"/>
  <c r="E69" i="6"/>
  <c r="G77" i="6" l="1"/>
  <c r="F78" i="6"/>
  <c r="E77" i="6"/>
  <c r="G47" i="6"/>
  <c r="D78" i="6"/>
  <c r="G78" i="6" s="1"/>
  <c r="E78" i="6" l="1"/>
</calcChain>
</file>

<file path=xl/sharedStrings.xml><?xml version="1.0" encoding="utf-8"?>
<sst xmlns="http://schemas.openxmlformats.org/spreadsheetml/2006/main" count="85" uniqueCount="66">
  <si>
    <t>Найменування показника</t>
  </si>
  <si>
    <t>Код програмної класифікації видатків та кредитування місцевого бюджету</t>
  </si>
  <si>
    <t>тис. грн</t>
  </si>
  <si>
    <t>Інформація</t>
  </si>
  <si>
    <t>Святошинською районною в місті Києві державною адміністрацією</t>
  </si>
  <si>
    <t>Державне управління</t>
  </si>
  <si>
    <t>Загальний фонд</t>
  </si>
  <si>
    <t>Керівництво і управління Святошинською районною в місті Києві державною адміністрацією</t>
  </si>
  <si>
    <t>Освіта</t>
  </si>
  <si>
    <t>Соціальний захист та соціальне забезпечення</t>
  </si>
  <si>
    <t>Організація та проведення громадських робіт</t>
  </si>
  <si>
    <t>Культура і мистецтво</t>
  </si>
  <si>
    <t>Фізична культура і спорт</t>
  </si>
  <si>
    <t>Житлово-комунальне господарство</t>
  </si>
  <si>
    <t>Разом загальний фонд</t>
  </si>
  <si>
    <t>Спеціальний фонд</t>
  </si>
  <si>
    <t>Разом спеціальний фонд</t>
  </si>
  <si>
    <t>Всього загальний та спеціальний фонд</t>
  </si>
  <si>
    <t>Будівництво</t>
  </si>
  <si>
    <t>Надання дошкiльної освiти</t>
  </si>
  <si>
    <t>Забезпечення діяльності інших закладів у сфері освіти</t>
  </si>
  <si>
    <t>Інші програми та заходи у сфері освіти</t>
  </si>
  <si>
    <t>Заходи державної політики з питань сімʾї</t>
  </si>
  <si>
    <t>Утримання клубів для підлітків за місцем проживання</t>
  </si>
  <si>
    <t xml:space="preserve"> Інші заходи та заклади молодіжної політики</t>
  </si>
  <si>
    <t>Інші заходи у сфері соціального захисту і соціального забезпечення</t>
  </si>
  <si>
    <t>Забезпечення діяльності бiблiотек</t>
  </si>
  <si>
    <t>Забезпечення діяльності палаців i будинків культури, клубів, центрів дозвілля та iнших клубних закладів</t>
  </si>
  <si>
    <t>Забезпечення діяльності інших закладів в галузі культури і мистецтва</t>
  </si>
  <si>
    <t>Iншi заходи в галузі культури і мистецтва</t>
  </si>
  <si>
    <t>Утримання та навчально-тренувальна робота комунальних дитячо-юнацьких спортивних шкiл</t>
  </si>
  <si>
    <t>Забезпечення діяльності місцевих центрів фізичного здоров'я населення «Спорт для всіх» та проведення фізкультурно-масових заходів серед населення регіону</t>
  </si>
  <si>
    <t>Експлуатація та технічне обслуговування житлового фонду</t>
  </si>
  <si>
    <t>Утримання закладів, що надають соціальні послуги дітям, які опинились у складних життєвих обставинах, підтримка функціонування дитячих будинків сімейного типу та прийомних сімей</t>
  </si>
  <si>
    <t>Забезпечення надійної та безперебійної експлуатації ліфтів</t>
  </si>
  <si>
    <t>Надання позашкiльної освіти закладами позашкільної освiти, заходи iз позашкiльної роботи з дiтьми</t>
  </si>
  <si>
    <t>Надання спеціальної освіти мистецькими школами</t>
  </si>
  <si>
    <t>Надання  загальної середньої освіти закладами загальної середньої освiти</t>
  </si>
  <si>
    <t>Забезпечення діяльності інклюзивно-ресурсних центрів за рахунок коштів місцевого бюджету</t>
  </si>
  <si>
    <t>Забезпечення діяльності інклюзивно-ресурсних центрів за рахунок освітньої субвенції</t>
  </si>
  <si>
    <t>Надання освіти за рахунок субвенції з державного бюджету місцевим бюджетам на надання державної підтримки особам з особливими освітніми потребами</t>
  </si>
  <si>
    <t xml:space="preserve">Утримання та забезпечення діяльності центрів соцiальних служб </t>
  </si>
  <si>
    <t>Надання інших пільг окремим категоріям громадян відповідно до законодавства</t>
  </si>
  <si>
    <t>Надання реабілітаційних послуг особам з інвалідністю та дітям з інвалідністю</t>
  </si>
  <si>
    <t xml:space="preserve">% виконання </t>
  </si>
  <si>
    <t>Інша діяльність, повʾязана з експлуатацією обʾєктів житлово-комунального господарства</t>
  </si>
  <si>
    <t>Надання освіти за рахунок залишку коштів за субвенцією з державного бюджету місцевим бюджетам на надання державної підтримки особам з особливими освітніми потребами на кінець бюджетного періоду</t>
  </si>
  <si>
    <t>Надання загальної середньої освіти закладами загальної середньої освіти за рахунок коштів місцевого бюджету</t>
  </si>
  <si>
    <t>Надання загальної середньої освіти спеціальними закладами загальної середньої освіти для дітей, які потребують корекції фізичного та/або розумового розвитку, за рахунок коштів місцевого бюджету місцевого бюджету</t>
  </si>
  <si>
    <t>Надання загальної середньої освіти міжшкільними ресурсними центрами за рахунок коштів місцевого бюджету</t>
  </si>
  <si>
    <t>Надання  загальної середньої освіти закладами загальної середньої освiти  за рахунок освітньої субвенції</t>
  </si>
  <si>
    <t>Надання загальної середньої освіти спеціальними  закладами загальної середньої освiти для дітей, які потребують корекції фізичного та/або розумового розвитку, за рахунок освітньої субвенції</t>
  </si>
  <si>
    <t>Будівництво освітніх установ та закладів</t>
  </si>
  <si>
    <t>Виконано станом на 01.07 2023 року</t>
  </si>
  <si>
    <t>Будівництво установ та закладів соціальної сфери</t>
  </si>
  <si>
    <t>Створення та забезпечення діяльності спеціалізованих служб підтримки осіб, які постраждали від домашнього насильства та/або насильства за ознаками статі</t>
  </si>
  <si>
    <t>Затверджені видатки на 2024 рік з урахуванням змін</t>
  </si>
  <si>
    <t>Інша діяльність у сфері житлово-комунального господарства</t>
  </si>
  <si>
    <t>5=4/3*100</t>
  </si>
  <si>
    <t>7=4-6</t>
  </si>
  <si>
    <t>Відхилення виконання 2024 до 2023 року</t>
  </si>
  <si>
    <t>Надання загальної середньої освіти закладами загальної середньої освіти за рахунок залишку коштів за освітньою субвенцією на кінець бюджетного періоду, що мають цільове призначення, виділених відповідно до рішень Кабінету Міністрів України у попередніх бюджетних періодах</t>
  </si>
  <si>
    <t>Співфінансування заходів, що реалізуються за рахунок залишку коштів за освітньою субвенцією на кінець бюджетного періоду, що мають цільове призначення, виділених відповідно до рішень Кабінету Міністрів України у попередніх бюджетних періодах (за спеціальним фондом  державного бюджету)</t>
  </si>
  <si>
    <t>Реалізація заходів за рахунок залишку коштів за освітньою субвенцією на кінець бюджетного періоду, що мають цільове призначення, виділених відповідно до рішень Кабінету Міністрів України у попередніх бюджетних періодах (за спеціальним фондом державного бюджету)</t>
  </si>
  <si>
    <t>щодо використання бюджетних коштів за січень - червень 2024 року</t>
  </si>
  <si>
    <t>Виконано станом на 01.07 2024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</si>
</sst>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9" x14ac:knownFonts="1">
    <font>
      <sz val="11"/>
      <color theme="1"/>
      <name val="Calibri"/>
      <family val="2"/>
      <charset val="204"/>
      <scheme val="minor"/>
    </font>
    <font>
      <b/>
      <sz val="9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b/>
      <sz val="7"/>
      <color theme="1"/>
      <name val="Arial"/>
      <family val="2"/>
      <charset val="204"/>
    </font>
    <font>
      <b/>
      <i/>
      <sz val="9"/>
      <color theme="1"/>
      <name val="Arial"/>
      <family val="2"/>
      <charset val="204"/>
    </font>
    <font>
      <b/>
      <i/>
      <sz val="8"/>
      <color theme="1"/>
      <name val="Arial"/>
      <family val="2"/>
      <charset val="204"/>
    </font>
    <font>
      <sz val="9"/>
      <color theme="0"/>
      <name val="Arial"/>
      <family val="2"/>
      <charset val="204"/>
    </font>
    <font>
      <sz val="9"/>
      <name val="Arial"/>
      <family val="2"/>
      <charset val="204"/>
    </font>
    <font>
      <b/>
      <sz val="9"/>
      <color theme="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0" fillId="0" borderId="0" xfId="0" applyFont="1"/>
    <xf numFmtId="164" fontId="6" fillId="0" borderId="1" xfId="0" applyNumberFormat="1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9"/>
  <sheetViews>
    <sheetView tabSelected="1" topLeftCell="A62" workbookViewId="0">
      <selection activeCell="L75" sqref="L75"/>
    </sheetView>
  </sheetViews>
  <sheetFormatPr defaultRowHeight="15" x14ac:dyDescent="0.25"/>
  <cols>
    <col min="1" max="1" width="44" style="5" customWidth="1"/>
    <col min="2" max="2" width="10.85546875" style="8" customWidth="1"/>
    <col min="3" max="3" width="12.140625" style="8" customWidth="1"/>
    <col min="4" max="4" width="11.28515625" style="8" customWidth="1"/>
    <col min="5" max="5" width="10.28515625" style="8" customWidth="1"/>
    <col min="6" max="7" width="11.28515625" style="8" customWidth="1"/>
    <col min="8" max="9" width="9.140625" style="1"/>
  </cols>
  <sheetData>
    <row r="1" spans="1:9" ht="21" customHeight="1" x14ac:dyDescent="0.25">
      <c r="A1" s="19" t="s">
        <v>3</v>
      </c>
      <c r="B1" s="19"/>
      <c r="C1" s="19"/>
      <c r="D1" s="19"/>
      <c r="E1" s="19"/>
      <c r="F1" s="19"/>
      <c r="G1" s="19"/>
      <c r="H1"/>
      <c r="I1"/>
    </row>
    <row r="2" spans="1:9" ht="21" customHeight="1" x14ac:dyDescent="0.25">
      <c r="A2" s="19" t="s">
        <v>64</v>
      </c>
      <c r="B2" s="19"/>
      <c r="C2" s="19"/>
      <c r="D2" s="19"/>
      <c r="E2" s="19"/>
      <c r="F2" s="19"/>
      <c r="G2" s="19"/>
      <c r="H2"/>
      <c r="I2"/>
    </row>
    <row r="3" spans="1:9" ht="21" customHeight="1" x14ac:dyDescent="0.25">
      <c r="A3" s="19" t="s">
        <v>4</v>
      </c>
      <c r="B3" s="19"/>
      <c r="C3" s="19"/>
      <c r="D3" s="19"/>
      <c r="E3" s="19"/>
      <c r="F3" s="19"/>
      <c r="G3" s="19"/>
      <c r="H3"/>
      <c r="I3"/>
    </row>
    <row r="4" spans="1:9" x14ac:dyDescent="0.25">
      <c r="D4" s="18"/>
      <c r="F4" s="18"/>
      <c r="G4" s="18" t="s">
        <v>2</v>
      </c>
      <c r="H4"/>
      <c r="I4"/>
    </row>
    <row r="5" spans="1:9" ht="68.25" customHeight="1" x14ac:dyDescent="0.25">
      <c r="A5" s="3" t="s">
        <v>0</v>
      </c>
      <c r="B5" s="6" t="s">
        <v>1</v>
      </c>
      <c r="C5" s="3" t="s">
        <v>56</v>
      </c>
      <c r="D5" s="3" t="s">
        <v>65</v>
      </c>
      <c r="E5" s="3" t="s">
        <v>44</v>
      </c>
      <c r="F5" s="3" t="s">
        <v>53</v>
      </c>
      <c r="G5" s="3" t="s">
        <v>60</v>
      </c>
      <c r="H5"/>
      <c r="I5"/>
    </row>
    <row r="6" spans="1:9" x14ac:dyDescent="0.25">
      <c r="A6" s="9">
        <v>1</v>
      </c>
      <c r="B6" s="9">
        <v>2</v>
      </c>
      <c r="C6" s="9">
        <v>3</v>
      </c>
      <c r="D6" s="9">
        <v>4</v>
      </c>
      <c r="E6" s="9" t="s">
        <v>58</v>
      </c>
      <c r="F6" s="9">
        <v>6</v>
      </c>
      <c r="G6" s="9" t="s">
        <v>59</v>
      </c>
      <c r="H6"/>
      <c r="I6"/>
    </row>
    <row r="7" spans="1:9" ht="21" customHeight="1" x14ac:dyDescent="0.25">
      <c r="A7" s="3" t="s">
        <v>6</v>
      </c>
      <c r="B7" s="7"/>
      <c r="C7" s="7"/>
      <c r="D7" s="7"/>
      <c r="E7" s="7"/>
      <c r="F7" s="7"/>
      <c r="G7" s="7"/>
      <c r="H7"/>
      <c r="I7"/>
    </row>
    <row r="8" spans="1:9" ht="21.75" customHeight="1" x14ac:dyDescent="0.25">
      <c r="A8" s="2" t="s">
        <v>5</v>
      </c>
      <c r="B8" s="3">
        <v>4710100</v>
      </c>
      <c r="C8" s="11">
        <f>SUM(C9:C9)</f>
        <v>160523.79999999999</v>
      </c>
      <c r="D8" s="11">
        <f>SUM(D9:D9)</f>
        <v>76237.8</v>
      </c>
      <c r="E8" s="11">
        <f>D8/C8*100</f>
        <v>47.493144318786378</v>
      </c>
      <c r="F8" s="11">
        <f>SUM(F9:F9)</f>
        <v>60693.8</v>
      </c>
      <c r="G8" s="11">
        <f>D8-F8</f>
        <v>15544</v>
      </c>
      <c r="H8"/>
      <c r="I8"/>
    </row>
    <row r="9" spans="1:9" ht="32.25" customHeight="1" x14ac:dyDescent="0.25">
      <c r="A9" s="4" t="s">
        <v>7</v>
      </c>
      <c r="B9" s="10">
        <v>4710160</v>
      </c>
      <c r="C9" s="12">
        <v>160523.79999999999</v>
      </c>
      <c r="D9" s="12">
        <v>76237.8</v>
      </c>
      <c r="E9" s="12">
        <f t="shared" ref="E9:E78" si="0">D9/C9*100</f>
        <v>47.493144318786378</v>
      </c>
      <c r="F9" s="12">
        <v>60693.8</v>
      </c>
      <c r="G9" s="12">
        <f t="shared" ref="G9:G78" si="1">D9-F9</f>
        <v>15544</v>
      </c>
      <c r="H9"/>
      <c r="I9"/>
    </row>
    <row r="10" spans="1:9" ht="21.75" customHeight="1" x14ac:dyDescent="0.25">
      <c r="A10" s="2" t="s">
        <v>8</v>
      </c>
      <c r="B10" s="3">
        <v>4711000</v>
      </c>
      <c r="C10" s="11">
        <f>SUM(C11:C26)</f>
        <v>2522279.2000000002</v>
      </c>
      <c r="D10" s="11">
        <f>SUM(D11:D26)</f>
        <v>1267221.5000000005</v>
      </c>
      <c r="E10" s="11">
        <f t="shared" si="0"/>
        <v>50.241127151982234</v>
      </c>
      <c r="F10" s="11">
        <f>SUM(F11:F26)</f>
        <v>1035622</v>
      </c>
      <c r="G10" s="11">
        <f t="shared" si="1"/>
        <v>231599.50000000047</v>
      </c>
      <c r="H10"/>
      <c r="I10"/>
    </row>
    <row r="11" spans="1:9" ht="21.75" customHeight="1" x14ac:dyDescent="0.25">
      <c r="A11" s="4" t="s">
        <v>19</v>
      </c>
      <c r="B11" s="10">
        <v>4711010</v>
      </c>
      <c r="C11" s="12">
        <v>760124.6</v>
      </c>
      <c r="D11" s="12">
        <v>333844.40000000002</v>
      </c>
      <c r="E11" s="12">
        <f t="shared" si="0"/>
        <v>43.919694218553119</v>
      </c>
      <c r="F11" s="12">
        <v>284423.5</v>
      </c>
      <c r="G11" s="12">
        <f t="shared" si="1"/>
        <v>49420.900000000023</v>
      </c>
      <c r="H11"/>
      <c r="I11"/>
    </row>
    <row r="12" spans="1:9" ht="45.75" customHeight="1" x14ac:dyDescent="0.25">
      <c r="A12" s="4" t="s">
        <v>47</v>
      </c>
      <c r="B12" s="10">
        <v>4711021</v>
      </c>
      <c r="C12" s="12">
        <v>745200.8</v>
      </c>
      <c r="D12" s="12">
        <v>365784.7</v>
      </c>
      <c r="E12" s="12">
        <f t="shared" si="0"/>
        <v>49.085387455300641</v>
      </c>
      <c r="F12" s="12">
        <v>246810.1</v>
      </c>
      <c r="G12" s="12">
        <f t="shared" si="1"/>
        <v>118974.6</v>
      </c>
      <c r="H12"/>
      <c r="I12"/>
    </row>
    <row r="13" spans="1:9" ht="69" customHeight="1" x14ac:dyDescent="0.25">
      <c r="A13" s="4" t="s">
        <v>48</v>
      </c>
      <c r="B13" s="10">
        <v>4711022</v>
      </c>
      <c r="C13" s="12">
        <v>58716.6</v>
      </c>
      <c r="D13" s="12">
        <v>30236.400000000001</v>
      </c>
      <c r="E13" s="12">
        <f t="shared" si="0"/>
        <v>51.495488498993467</v>
      </c>
      <c r="F13" s="12">
        <v>19666.3</v>
      </c>
      <c r="G13" s="12">
        <f t="shared" si="1"/>
        <v>10570.100000000002</v>
      </c>
      <c r="H13"/>
      <c r="I13"/>
    </row>
    <row r="14" spans="1:9" ht="44.25" customHeight="1" x14ac:dyDescent="0.25">
      <c r="A14" s="4" t="s">
        <v>49</v>
      </c>
      <c r="B14" s="10">
        <v>4711026</v>
      </c>
      <c r="C14" s="12">
        <v>2723.3</v>
      </c>
      <c r="D14" s="12">
        <v>1138.3</v>
      </c>
      <c r="E14" s="12">
        <f t="shared" si="0"/>
        <v>41.798553225865675</v>
      </c>
      <c r="F14" s="12">
        <v>877.2</v>
      </c>
      <c r="G14" s="12">
        <f t="shared" si="1"/>
        <v>261.09999999999991</v>
      </c>
      <c r="H14"/>
      <c r="I14"/>
    </row>
    <row r="15" spans="1:9" ht="42.75" customHeight="1" x14ac:dyDescent="0.25">
      <c r="A15" s="4" t="s">
        <v>50</v>
      </c>
      <c r="B15" s="10">
        <v>4711031</v>
      </c>
      <c r="C15" s="12">
        <v>654589</v>
      </c>
      <c r="D15" s="12">
        <v>386857.7</v>
      </c>
      <c r="E15" s="12">
        <f t="shared" si="0"/>
        <v>59.099327975263868</v>
      </c>
      <c r="F15" s="12">
        <v>341606.7</v>
      </c>
      <c r="G15" s="12">
        <f t="shared" si="1"/>
        <v>45251</v>
      </c>
      <c r="H15"/>
      <c r="I15"/>
    </row>
    <row r="16" spans="1:9" ht="58.5" customHeight="1" x14ac:dyDescent="0.25">
      <c r="A16" s="4" t="s">
        <v>51</v>
      </c>
      <c r="B16" s="10">
        <v>4711032</v>
      </c>
      <c r="C16" s="12">
        <v>32243.200000000001</v>
      </c>
      <c r="D16" s="12">
        <v>19258.599999999999</v>
      </c>
      <c r="E16" s="12">
        <f t="shared" si="0"/>
        <v>59.729183207622071</v>
      </c>
      <c r="F16" s="12">
        <v>18123</v>
      </c>
      <c r="G16" s="12">
        <f t="shared" si="1"/>
        <v>1135.5999999999985</v>
      </c>
      <c r="H16"/>
      <c r="I16"/>
    </row>
    <row r="17" spans="1:9" ht="90.75" customHeight="1" x14ac:dyDescent="0.25">
      <c r="A17" s="4" t="s">
        <v>61</v>
      </c>
      <c r="B17" s="10">
        <v>4711041</v>
      </c>
      <c r="C17" s="12">
        <v>155.69999999999999</v>
      </c>
      <c r="D17" s="12">
        <v>0</v>
      </c>
      <c r="E17" s="12">
        <f t="shared" si="0"/>
        <v>0</v>
      </c>
      <c r="F17" s="12">
        <v>0</v>
      </c>
      <c r="G17" s="12">
        <f t="shared" si="1"/>
        <v>0</v>
      </c>
      <c r="H17"/>
      <c r="I17"/>
    </row>
    <row r="18" spans="1:9" ht="40.5" customHeight="1" x14ac:dyDescent="0.25">
      <c r="A18" s="4" t="s">
        <v>35</v>
      </c>
      <c r="B18" s="10">
        <v>4711070</v>
      </c>
      <c r="C18" s="12">
        <v>116174.5</v>
      </c>
      <c r="D18" s="12">
        <v>52721.8</v>
      </c>
      <c r="E18" s="12">
        <f t="shared" si="0"/>
        <v>45.38155963658118</v>
      </c>
      <c r="F18" s="12">
        <v>49909.3</v>
      </c>
      <c r="G18" s="12">
        <f t="shared" si="1"/>
        <v>2812.5</v>
      </c>
      <c r="H18"/>
      <c r="I18"/>
    </row>
    <row r="19" spans="1:9" ht="21.75" customHeight="1" x14ac:dyDescent="0.25">
      <c r="A19" s="4" t="s">
        <v>36</v>
      </c>
      <c r="B19" s="10">
        <v>4711080</v>
      </c>
      <c r="C19" s="12">
        <v>98510.8</v>
      </c>
      <c r="D19" s="12">
        <v>51309.599999999999</v>
      </c>
      <c r="E19" s="12">
        <f t="shared" si="0"/>
        <v>52.085253596559966</v>
      </c>
      <c r="F19" s="12">
        <v>48168</v>
      </c>
      <c r="G19" s="12">
        <f t="shared" si="1"/>
        <v>3141.5999999999985</v>
      </c>
      <c r="H19"/>
      <c r="I19"/>
    </row>
    <row r="20" spans="1:9" ht="30" customHeight="1" x14ac:dyDescent="0.25">
      <c r="A20" s="4" t="s">
        <v>20</v>
      </c>
      <c r="B20" s="10">
        <v>4711141</v>
      </c>
      <c r="C20" s="12">
        <v>43412.9</v>
      </c>
      <c r="D20" s="12">
        <v>21218</v>
      </c>
      <c r="E20" s="12">
        <f t="shared" si="0"/>
        <v>48.874873597479088</v>
      </c>
      <c r="F20" s="12">
        <v>22523.200000000001</v>
      </c>
      <c r="G20" s="12">
        <f t="shared" si="1"/>
        <v>-1305.2000000000007</v>
      </c>
      <c r="H20"/>
      <c r="I20"/>
    </row>
    <row r="21" spans="1:9" ht="21.75" customHeight="1" x14ac:dyDescent="0.25">
      <c r="A21" s="4" t="s">
        <v>21</v>
      </c>
      <c r="B21" s="10">
        <v>4711142</v>
      </c>
      <c r="C21" s="12">
        <v>90.5</v>
      </c>
      <c r="D21" s="12">
        <v>25.3</v>
      </c>
      <c r="E21" s="12">
        <f t="shared" si="0"/>
        <v>27.955801104972377</v>
      </c>
      <c r="F21" s="12">
        <v>38</v>
      </c>
      <c r="G21" s="12">
        <f t="shared" si="1"/>
        <v>-12.7</v>
      </c>
      <c r="H21"/>
      <c r="I21"/>
    </row>
    <row r="22" spans="1:9" ht="31.5" customHeight="1" x14ac:dyDescent="0.25">
      <c r="A22" s="4" t="s">
        <v>38</v>
      </c>
      <c r="B22" s="10">
        <v>4711151</v>
      </c>
      <c r="C22" s="12">
        <v>4425.8999999999996</v>
      </c>
      <c r="D22" s="12">
        <v>1632.5</v>
      </c>
      <c r="E22" s="12">
        <f t="shared" si="0"/>
        <v>36.885153302153242</v>
      </c>
      <c r="F22" s="12">
        <v>1806.2</v>
      </c>
      <c r="G22" s="12">
        <f t="shared" si="1"/>
        <v>-173.70000000000005</v>
      </c>
      <c r="H22"/>
      <c r="I22"/>
    </row>
    <row r="23" spans="1:9" ht="36" customHeight="1" x14ac:dyDescent="0.25">
      <c r="A23" s="4" t="s">
        <v>39</v>
      </c>
      <c r="B23" s="10">
        <v>4711152</v>
      </c>
      <c r="C23" s="12">
        <v>2651.2</v>
      </c>
      <c r="D23" s="12">
        <v>1583.6</v>
      </c>
      <c r="E23" s="12">
        <f t="shared" si="0"/>
        <v>59.731442365721186</v>
      </c>
      <c r="F23" s="12">
        <v>834.8</v>
      </c>
      <c r="G23" s="12">
        <f t="shared" si="1"/>
        <v>748.8</v>
      </c>
      <c r="H23"/>
      <c r="I23"/>
    </row>
    <row r="24" spans="1:9" ht="56.25" customHeight="1" x14ac:dyDescent="0.25">
      <c r="A24" s="4" t="s">
        <v>40</v>
      </c>
      <c r="B24" s="10">
        <v>4711200</v>
      </c>
      <c r="C24" s="12">
        <v>1859</v>
      </c>
      <c r="D24" s="12">
        <v>905.2</v>
      </c>
      <c r="E24" s="15">
        <f t="shared" si="0"/>
        <v>48.692845615922543</v>
      </c>
      <c r="F24" s="17">
        <v>391.2</v>
      </c>
      <c r="G24" s="17">
        <f t="shared" si="1"/>
        <v>514</v>
      </c>
      <c r="H24"/>
      <c r="I24"/>
    </row>
    <row r="25" spans="1:9" ht="72" customHeight="1" x14ac:dyDescent="0.25">
      <c r="A25" s="4" t="s">
        <v>46</v>
      </c>
      <c r="B25" s="10">
        <v>4711210</v>
      </c>
      <c r="C25" s="12">
        <v>1281.7</v>
      </c>
      <c r="D25" s="12">
        <v>705.4</v>
      </c>
      <c r="E25" s="15">
        <f t="shared" si="0"/>
        <v>55.03627994070375</v>
      </c>
      <c r="F25" s="17">
        <v>444.5</v>
      </c>
      <c r="G25" s="17">
        <f t="shared" si="1"/>
        <v>260.89999999999998</v>
      </c>
      <c r="H25"/>
      <c r="I25"/>
    </row>
    <row r="26" spans="1:9" ht="90" customHeight="1" x14ac:dyDescent="0.25">
      <c r="A26" s="4" t="s">
        <v>62</v>
      </c>
      <c r="B26" s="10">
        <v>4711291</v>
      </c>
      <c r="C26" s="12">
        <v>119.5</v>
      </c>
      <c r="D26" s="12">
        <v>0</v>
      </c>
      <c r="E26" s="15">
        <f t="shared" si="0"/>
        <v>0</v>
      </c>
      <c r="F26" s="17">
        <v>0</v>
      </c>
      <c r="G26" s="17">
        <f t="shared" si="1"/>
        <v>0</v>
      </c>
      <c r="H26"/>
      <c r="I26"/>
    </row>
    <row r="27" spans="1:9" ht="21.75" customHeight="1" x14ac:dyDescent="0.25">
      <c r="A27" s="2" t="s">
        <v>9</v>
      </c>
      <c r="B27" s="3">
        <v>4713000</v>
      </c>
      <c r="C27" s="11">
        <f>SUM(C28:C36)</f>
        <v>59365.200000000004</v>
      </c>
      <c r="D27" s="11">
        <f>SUM(D28:D36)</f>
        <v>27196.000000000004</v>
      </c>
      <c r="E27" s="11">
        <f t="shared" si="0"/>
        <v>45.811350757682959</v>
      </c>
      <c r="F27" s="11">
        <f>SUM(F28:F36)</f>
        <v>29884.5</v>
      </c>
      <c r="G27" s="11">
        <f t="shared" si="1"/>
        <v>-2688.4999999999964</v>
      </c>
      <c r="H27"/>
      <c r="I27"/>
    </row>
    <row r="28" spans="1:9" s="13" customFormat="1" ht="34.5" customHeight="1" x14ac:dyDescent="0.25">
      <c r="A28" s="4" t="s">
        <v>43</v>
      </c>
      <c r="B28" s="10">
        <v>4713105</v>
      </c>
      <c r="C28" s="12">
        <v>20848.8</v>
      </c>
      <c r="D28" s="12">
        <v>9942.1</v>
      </c>
      <c r="E28" s="12">
        <f t="shared" si="0"/>
        <v>47.686677410690308</v>
      </c>
      <c r="F28" s="12">
        <v>9844.1</v>
      </c>
      <c r="G28" s="12">
        <f t="shared" si="1"/>
        <v>98</v>
      </c>
    </row>
    <row r="29" spans="1:9" ht="56.25" customHeight="1" x14ac:dyDescent="0.25">
      <c r="A29" s="4" t="s">
        <v>33</v>
      </c>
      <c r="B29" s="10">
        <v>4713111</v>
      </c>
      <c r="C29" s="12">
        <v>78</v>
      </c>
      <c r="D29" s="12">
        <v>0</v>
      </c>
      <c r="E29" s="12">
        <f t="shared" si="0"/>
        <v>0</v>
      </c>
      <c r="F29" s="12">
        <v>42</v>
      </c>
      <c r="G29" s="12">
        <f t="shared" si="1"/>
        <v>-42</v>
      </c>
      <c r="H29"/>
      <c r="I29"/>
    </row>
    <row r="30" spans="1:9" ht="31.5" customHeight="1" x14ac:dyDescent="0.25">
      <c r="A30" s="4" t="s">
        <v>41</v>
      </c>
      <c r="B30" s="10">
        <v>4713121</v>
      </c>
      <c r="C30" s="12">
        <v>14205</v>
      </c>
      <c r="D30" s="12">
        <v>6667.2</v>
      </c>
      <c r="E30" s="12">
        <f t="shared" si="0"/>
        <v>46.935586061246035</v>
      </c>
      <c r="F30" s="12">
        <v>6531</v>
      </c>
      <c r="G30" s="12">
        <f t="shared" si="1"/>
        <v>136.19999999999982</v>
      </c>
      <c r="H30"/>
      <c r="I30"/>
    </row>
    <row r="31" spans="1:9" ht="21.75" customHeight="1" x14ac:dyDescent="0.25">
      <c r="A31" s="4" t="s">
        <v>22</v>
      </c>
      <c r="B31" s="10">
        <v>4713123</v>
      </c>
      <c r="C31" s="12">
        <v>90</v>
      </c>
      <c r="D31" s="12">
        <v>0</v>
      </c>
      <c r="E31" s="12">
        <f t="shared" si="0"/>
        <v>0</v>
      </c>
      <c r="F31" s="12">
        <v>20</v>
      </c>
      <c r="G31" s="12">
        <f t="shared" si="1"/>
        <v>-20</v>
      </c>
      <c r="H31"/>
      <c r="I31"/>
    </row>
    <row r="32" spans="1:9" ht="58.5" customHeight="1" x14ac:dyDescent="0.25">
      <c r="A32" s="4" t="s">
        <v>55</v>
      </c>
      <c r="B32" s="10">
        <v>4713124</v>
      </c>
      <c r="C32" s="12">
        <v>2994.9</v>
      </c>
      <c r="D32" s="12">
        <v>1214.9000000000001</v>
      </c>
      <c r="E32" s="12">
        <f t="shared" si="0"/>
        <v>40.565628234665603</v>
      </c>
      <c r="F32" s="12">
        <v>1145.4000000000001</v>
      </c>
      <c r="G32" s="12">
        <f t="shared" si="1"/>
        <v>69.5</v>
      </c>
      <c r="H32"/>
      <c r="I32"/>
    </row>
    <row r="33" spans="1:9" ht="29.25" customHeight="1" x14ac:dyDescent="0.25">
      <c r="A33" s="4" t="s">
        <v>23</v>
      </c>
      <c r="B33" s="10">
        <v>4713132</v>
      </c>
      <c r="C33" s="12">
        <v>20773.8</v>
      </c>
      <c r="D33" s="12">
        <v>9208.6</v>
      </c>
      <c r="E33" s="12">
        <f t="shared" si="0"/>
        <v>44.327951554361746</v>
      </c>
      <c r="F33" s="12">
        <v>9172.9</v>
      </c>
      <c r="G33" s="12">
        <f t="shared" si="1"/>
        <v>35.700000000000728</v>
      </c>
      <c r="H33"/>
      <c r="I33"/>
    </row>
    <row r="34" spans="1:9" ht="21.75" customHeight="1" x14ac:dyDescent="0.25">
      <c r="A34" s="4" t="s">
        <v>24</v>
      </c>
      <c r="B34" s="10">
        <v>4713133</v>
      </c>
      <c r="C34" s="12">
        <v>150</v>
      </c>
      <c r="D34" s="12">
        <v>100</v>
      </c>
      <c r="E34" s="12">
        <f t="shared" si="0"/>
        <v>66.666666666666657</v>
      </c>
      <c r="F34" s="12">
        <v>100</v>
      </c>
      <c r="G34" s="12">
        <f t="shared" si="1"/>
        <v>0</v>
      </c>
      <c r="H34"/>
      <c r="I34"/>
    </row>
    <row r="35" spans="1:9" ht="21.75" customHeight="1" x14ac:dyDescent="0.25">
      <c r="A35" s="4" t="s">
        <v>10</v>
      </c>
      <c r="B35" s="10">
        <v>4713210</v>
      </c>
      <c r="C35" s="12">
        <v>104.4</v>
      </c>
      <c r="D35" s="12">
        <v>7</v>
      </c>
      <c r="E35" s="12">
        <f t="shared" si="0"/>
        <v>6.7049808429118771</v>
      </c>
      <c r="F35" s="12">
        <v>3</v>
      </c>
      <c r="G35" s="12">
        <f t="shared" si="1"/>
        <v>4</v>
      </c>
      <c r="H35"/>
      <c r="I35"/>
    </row>
    <row r="36" spans="1:9" ht="32.25" customHeight="1" x14ac:dyDescent="0.25">
      <c r="A36" s="4" t="s">
        <v>25</v>
      </c>
      <c r="B36" s="10">
        <v>4713242</v>
      </c>
      <c r="C36" s="12">
        <v>120.3</v>
      </c>
      <c r="D36" s="12">
        <v>56.2</v>
      </c>
      <c r="E36" s="12">
        <f t="shared" si="0"/>
        <v>46.716541978387369</v>
      </c>
      <c r="F36" s="12">
        <v>3026.1</v>
      </c>
      <c r="G36" s="12">
        <f t="shared" si="1"/>
        <v>-2969.9</v>
      </c>
      <c r="H36"/>
      <c r="I36"/>
    </row>
    <row r="37" spans="1:9" ht="22.5" customHeight="1" x14ac:dyDescent="0.25">
      <c r="A37" s="2" t="s">
        <v>11</v>
      </c>
      <c r="B37" s="3">
        <v>4714000</v>
      </c>
      <c r="C37" s="11">
        <f>SUM(C38:C41)</f>
        <v>34422.5</v>
      </c>
      <c r="D37" s="11">
        <f t="shared" ref="D37:F37" si="2">SUM(D38:D41)</f>
        <v>14707.599999999999</v>
      </c>
      <c r="E37" s="11">
        <f t="shared" si="0"/>
        <v>42.726704916842181</v>
      </c>
      <c r="F37" s="11">
        <f t="shared" si="2"/>
        <v>13061</v>
      </c>
      <c r="G37" s="11">
        <f t="shared" si="1"/>
        <v>1646.5999999999985</v>
      </c>
      <c r="H37"/>
      <c r="I37"/>
    </row>
    <row r="38" spans="1:9" ht="21.75" customHeight="1" x14ac:dyDescent="0.25">
      <c r="A38" s="4" t="s">
        <v>26</v>
      </c>
      <c r="B38" s="10">
        <v>4714030</v>
      </c>
      <c r="C38" s="12">
        <v>23033.5</v>
      </c>
      <c r="D38" s="12">
        <v>9638.9</v>
      </c>
      <c r="E38" s="12">
        <f t="shared" si="0"/>
        <v>41.847309353767336</v>
      </c>
      <c r="F38" s="12">
        <v>8587.7999999999993</v>
      </c>
      <c r="G38" s="12">
        <f t="shared" si="1"/>
        <v>1051.1000000000004</v>
      </c>
      <c r="H38"/>
      <c r="I38"/>
    </row>
    <row r="39" spans="1:9" ht="32.25" customHeight="1" x14ac:dyDescent="0.25">
      <c r="A39" s="4" t="s">
        <v>27</v>
      </c>
      <c r="B39" s="10">
        <v>4714060</v>
      </c>
      <c r="C39" s="12">
        <v>7391.9</v>
      </c>
      <c r="D39" s="12">
        <v>3355.7</v>
      </c>
      <c r="E39" s="12">
        <f t="shared" si="0"/>
        <v>45.39698859562494</v>
      </c>
      <c r="F39" s="12">
        <v>2995.7</v>
      </c>
      <c r="G39" s="12">
        <f t="shared" si="1"/>
        <v>360</v>
      </c>
      <c r="H39"/>
      <c r="I39"/>
    </row>
    <row r="40" spans="1:9" ht="32.25" customHeight="1" x14ac:dyDescent="0.25">
      <c r="A40" s="4" t="s">
        <v>28</v>
      </c>
      <c r="B40" s="10">
        <v>4714081</v>
      </c>
      <c r="C40" s="12">
        <v>3747.1</v>
      </c>
      <c r="D40" s="12">
        <v>1713</v>
      </c>
      <c r="E40" s="12">
        <f t="shared" si="0"/>
        <v>45.715353206479683</v>
      </c>
      <c r="F40" s="12">
        <v>1477.5</v>
      </c>
      <c r="G40" s="12">
        <f t="shared" si="1"/>
        <v>235.5</v>
      </c>
      <c r="H40"/>
      <c r="I40"/>
    </row>
    <row r="41" spans="1:9" ht="24.75" customHeight="1" x14ac:dyDescent="0.25">
      <c r="A41" s="4" t="s">
        <v>29</v>
      </c>
      <c r="B41" s="10">
        <v>4714082</v>
      </c>
      <c r="C41" s="12">
        <v>250</v>
      </c>
      <c r="D41" s="12">
        <v>0</v>
      </c>
      <c r="E41" s="12">
        <f t="shared" si="0"/>
        <v>0</v>
      </c>
      <c r="F41" s="12">
        <v>0</v>
      </c>
      <c r="G41" s="12">
        <f t="shared" si="1"/>
        <v>0</v>
      </c>
      <c r="H41"/>
      <c r="I41"/>
    </row>
    <row r="42" spans="1:9" ht="21.75" customHeight="1" x14ac:dyDescent="0.25">
      <c r="A42" s="2" t="s">
        <v>12</v>
      </c>
      <c r="B42" s="3">
        <v>4715000</v>
      </c>
      <c r="C42" s="11">
        <f>C43+C44</f>
        <v>43849.7</v>
      </c>
      <c r="D42" s="11">
        <f t="shared" ref="D42:F42" si="3">D43+D44</f>
        <v>20112.100000000002</v>
      </c>
      <c r="E42" s="11">
        <f t="shared" si="0"/>
        <v>45.865992241680111</v>
      </c>
      <c r="F42" s="11">
        <f t="shared" si="3"/>
        <v>20017.400000000001</v>
      </c>
      <c r="G42" s="11">
        <f t="shared" si="1"/>
        <v>94.700000000000728</v>
      </c>
      <c r="H42"/>
      <c r="I42"/>
    </row>
    <row r="43" spans="1:9" ht="36.75" customHeight="1" x14ac:dyDescent="0.25">
      <c r="A43" s="4" t="s">
        <v>30</v>
      </c>
      <c r="B43" s="10">
        <v>4715031</v>
      </c>
      <c r="C43" s="12">
        <v>43749.7</v>
      </c>
      <c r="D43" s="12">
        <v>20051.7</v>
      </c>
      <c r="E43" s="12">
        <f t="shared" si="0"/>
        <v>45.832771424718345</v>
      </c>
      <c r="F43" s="12">
        <v>19981.400000000001</v>
      </c>
      <c r="G43" s="12">
        <f t="shared" si="1"/>
        <v>70.299999999999272</v>
      </c>
      <c r="H43"/>
      <c r="I43"/>
    </row>
    <row r="44" spans="1:9" ht="55.5" customHeight="1" x14ac:dyDescent="0.25">
      <c r="A44" s="4" t="s">
        <v>31</v>
      </c>
      <c r="B44" s="10">
        <v>4715061</v>
      </c>
      <c r="C44" s="12">
        <v>100</v>
      </c>
      <c r="D44" s="12">
        <v>60.4</v>
      </c>
      <c r="E44" s="12">
        <f t="shared" si="0"/>
        <v>60.4</v>
      </c>
      <c r="F44" s="12">
        <v>36</v>
      </c>
      <c r="G44" s="12">
        <f t="shared" si="1"/>
        <v>24.4</v>
      </c>
      <c r="H44"/>
      <c r="I44"/>
    </row>
    <row r="45" spans="1:9" ht="21.75" customHeight="1" x14ac:dyDescent="0.25">
      <c r="A45" s="2" t="s">
        <v>13</v>
      </c>
      <c r="B45" s="3">
        <v>4716000</v>
      </c>
      <c r="C45" s="11">
        <f>SUM(C46:C46)</f>
        <v>2816.7</v>
      </c>
      <c r="D45" s="11">
        <f>SUM(D46:D46)</f>
        <v>1256</v>
      </c>
      <c r="E45" s="11">
        <f t="shared" si="0"/>
        <v>44.591188269961307</v>
      </c>
      <c r="F45" s="11">
        <f>SUM(F46:F46)</f>
        <v>0</v>
      </c>
      <c r="G45" s="11">
        <f t="shared" si="1"/>
        <v>1256</v>
      </c>
      <c r="H45"/>
      <c r="I45"/>
    </row>
    <row r="46" spans="1:9" ht="33.75" customHeight="1" x14ac:dyDescent="0.25">
      <c r="A46" s="4" t="s">
        <v>32</v>
      </c>
      <c r="B46" s="10">
        <v>4716011</v>
      </c>
      <c r="C46" s="12">
        <v>2816.7</v>
      </c>
      <c r="D46" s="12">
        <v>1256</v>
      </c>
      <c r="E46" s="12">
        <f t="shared" si="0"/>
        <v>44.591188269961307</v>
      </c>
      <c r="F46" s="12">
        <v>0</v>
      </c>
      <c r="G46" s="12">
        <f t="shared" si="1"/>
        <v>1256</v>
      </c>
      <c r="H46"/>
      <c r="I46"/>
    </row>
    <row r="47" spans="1:9" ht="21.75" customHeight="1" x14ac:dyDescent="0.25">
      <c r="A47" s="2" t="s">
        <v>14</v>
      </c>
      <c r="B47" s="3"/>
      <c r="C47" s="11">
        <f>C8+C10+C27+C37+C42+C45</f>
        <v>2823257.1000000006</v>
      </c>
      <c r="D47" s="11">
        <f>D8+D10+D27+D37+D42+D45</f>
        <v>1406731.0000000007</v>
      </c>
      <c r="E47" s="11">
        <f t="shared" si="0"/>
        <v>49.826528373912545</v>
      </c>
      <c r="F47" s="11">
        <f>F8+F10+F27+F37+F42+F45</f>
        <v>1159278.7</v>
      </c>
      <c r="G47" s="11">
        <f t="shared" si="1"/>
        <v>247452.30000000075</v>
      </c>
      <c r="H47"/>
      <c r="I47"/>
    </row>
    <row r="48" spans="1:9" ht="21.75" customHeight="1" x14ac:dyDescent="0.25">
      <c r="A48" s="3" t="s">
        <v>15</v>
      </c>
      <c r="B48" s="10"/>
      <c r="C48" s="12"/>
      <c r="D48" s="12"/>
      <c r="E48" s="11"/>
      <c r="F48" s="12"/>
      <c r="G48" s="11"/>
      <c r="H48"/>
      <c r="I48"/>
    </row>
    <row r="49" spans="1:9" ht="21.75" customHeight="1" x14ac:dyDescent="0.25">
      <c r="A49" s="2" t="s">
        <v>5</v>
      </c>
      <c r="B49" s="3">
        <v>4710100</v>
      </c>
      <c r="C49" s="11">
        <f>SUM(C50:C50)</f>
        <v>0</v>
      </c>
      <c r="D49" s="11">
        <f>SUM(D50:D50)</f>
        <v>0</v>
      </c>
      <c r="E49" s="16" t="e">
        <f>D49/C49*100</f>
        <v>#DIV/0!</v>
      </c>
      <c r="F49" s="11">
        <f>SUM(F50:F50)</f>
        <v>558.6</v>
      </c>
      <c r="G49" s="11">
        <f>D49-F49</f>
        <v>-558.6</v>
      </c>
      <c r="H49"/>
      <c r="I49"/>
    </row>
    <row r="50" spans="1:9" ht="36" customHeight="1" x14ac:dyDescent="0.25">
      <c r="A50" s="4" t="s">
        <v>7</v>
      </c>
      <c r="B50" s="10">
        <v>4710160</v>
      </c>
      <c r="C50" s="12">
        <v>0</v>
      </c>
      <c r="D50" s="12">
        <v>0</v>
      </c>
      <c r="E50" s="14" t="e">
        <f t="shared" ref="E50" si="4">D50/C50*100</f>
        <v>#DIV/0!</v>
      </c>
      <c r="F50" s="12">
        <v>558.6</v>
      </c>
      <c r="G50" s="12">
        <f t="shared" ref="G50" si="5">D50-F50</f>
        <v>-558.6</v>
      </c>
      <c r="H50"/>
      <c r="I50"/>
    </row>
    <row r="51" spans="1:9" ht="21.75" customHeight="1" x14ac:dyDescent="0.25">
      <c r="A51" s="2" t="s">
        <v>8</v>
      </c>
      <c r="B51" s="3">
        <v>4711000</v>
      </c>
      <c r="C51" s="11">
        <f>SUM(C52:C59)</f>
        <v>266903.30000000005</v>
      </c>
      <c r="D51" s="11">
        <f>SUM(D52:D59)</f>
        <v>144687.30000000002</v>
      </c>
      <c r="E51" s="11">
        <f t="shared" si="0"/>
        <v>54.209633226715439</v>
      </c>
      <c r="F51" s="11">
        <f>SUM(F52:F59)</f>
        <v>36196.699999999997</v>
      </c>
      <c r="G51" s="11">
        <f t="shared" si="1"/>
        <v>108490.60000000002</v>
      </c>
      <c r="H51"/>
      <c r="I51"/>
    </row>
    <row r="52" spans="1:9" ht="21.75" customHeight="1" x14ac:dyDescent="0.25">
      <c r="A52" s="4" t="s">
        <v>19</v>
      </c>
      <c r="B52" s="10">
        <v>4711010</v>
      </c>
      <c r="C52" s="12">
        <v>131033.3</v>
      </c>
      <c r="D52" s="12">
        <v>120139.6</v>
      </c>
      <c r="E52" s="12">
        <f t="shared" si="0"/>
        <v>91.686311800130198</v>
      </c>
      <c r="F52" s="12">
        <v>27661.200000000001</v>
      </c>
      <c r="G52" s="12">
        <f t="shared" si="1"/>
        <v>92478.400000000009</v>
      </c>
      <c r="H52"/>
      <c r="I52"/>
    </row>
    <row r="53" spans="1:9" ht="32.25" customHeight="1" x14ac:dyDescent="0.25">
      <c r="A53" s="4" t="s">
        <v>37</v>
      </c>
      <c r="B53" s="10">
        <v>4711021</v>
      </c>
      <c r="C53" s="12">
        <v>99978.6</v>
      </c>
      <c r="D53" s="12">
        <v>21245.200000000001</v>
      </c>
      <c r="E53" s="12">
        <f t="shared" si="0"/>
        <v>21.249747445953435</v>
      </c>
      <c r="F53" s="12">
        <v>5816.4</v>
      </c>
      <c r="G53" s="12">
        <f t="shared" si="1"/>
        <v>15428.800000000001</v>
      </c>
      <c r="H53"/>
      <c r="I53"/>
    </row>
    <row r="54" spans="1:9" ht="67.5" customHeight="1" x14ac:dyDescent="0.25">
      <c r="A54" s="4" t="s">
        <v>48</v>
      </c>
      <c r="B54" s="10">
        <v>4711022</v>
      </c>
      <c r="C54" s="12">
        <v>0</v>
      </c>
      <c r="D54" s="12">
        <v>183.2</v>
      </c>
      <c r="E54" s="14" t="e">
        <f t="shared" si="0"/>
        <v>#DIV/0!</v>
      </c>
      <c r="F54" s="12">
        <v>157.4</v>
      </c>
      <c r="G54" s="12">
        <f t="shared" si="1"/>
        <v>25.799999999999983</v>
      </c>
      <c r="H54"/>
      <c r="I54"/>
    </row>
    <row r="55" spans="1:9" ht="42.75" customHeight="1" x14ac:dyDescent="0.25">
      <c r="A55" s="4" t="s">
        <v>35</v>
      </c>
      <c r="B55" s="10">
        <v>4711070</v>
      </c>
      <c r="C55" s="12">
        <v>230</v>
      </c>
      <c r="D55" s="12">
        <v>188.8</v>
      </c>
      <c r="E55" s="12">
        <f t="shared" si="0"/>
        <v>82.08695652173914</v>
      </c>
      <c r="F55" s="12">
        <v>182.1</v>
      </c>
      <c r="G55" s="12">
        <f t="shared" si="1"/>
        <v>6.7000000000000171</v>
      </c>
      <c r="H55"/>
      <c r="I55"/>
    </row>
    <row r="56" spans="1:9" ht="21.75" customHeight="1" x14ac:dyDescent="0.25">
      <c r="A56" s="4" t="s">
        <v>36</v>
      </c>
      <c r="B56" s="10">
        <v>4711080</v>
      </c>
      <c r="C56" s="12">
        <v>6660</v>
      </c>
      <c r="D56" s="12">
        <v>2930.5</v>
      </c>
      <c r="E56" s="12">
        <f t="shared" si="0"/>
        <v>44.001501501501501</v>
      </c>
      <c r="F56" s="12">
        <v>2371.6</v>
      </c>
      <c r="G56" s="12">
        <f t="shared" si="1"/>
        <v>558.90000000000009</v>
      </c>
      <c r="H56"/>
      <c r="I56"/>
    </row>
    <row r="57" spans="1:9" ht="30" customHeight="1" x14ac:dyDescent="0.25">
      <c r="A57" s="4" t="s">
        <v>20</v>
      </c>
      <c r="B57" s="10">
        <v>4711141</v>
      </c>
      <c r="C57" s="12">
        <v>0</v>
      </c>
      <c r="D57" s="12">
        <v>0</v>
      </c>
      <c r="E57" s="14" t="e">
        <f t="shared" si="0"/>
        <v>#DIV/0!</v>
      </c>
      <c r="F57" s="12">
        <v>8</v>
      </c>
      <c r="G57" s="12">
        <f t="shared" si="1"/>
        <v>-8</v>
      </c>
      <c r="H57"/>
      <c r="I57"/>
    </row>
    <row r="58" spans="1:9" ht="93" customHeight="1" x14ac:dyDescent="0.25">
      <c r="A58" s="4" t="s">
        <v>62</v>
      </c>
      <c r="B58" s="10">
        <v>4711291</v>
      </c>
      <c r="C58" s="12">
        <v>8521.2000000000007</v>
      </c>
      <c r="D58" s="12">
        <v>0</v>
      </c>
      <c r="E58" s="15">
        <f t="shared" si="0"/>
        <v>0</v>
      </c>
      <c r="F58" s="12">
        <v>0</v>
      </c>
      <c r="G58" s="12">
        <f t="shared" si="1"/>
        <v>0</v>
      </c>
      <c r="H58"/>
      <c r="I58"/>
    </row>
    <row r="59" spans="1:9" ht="84.75" customHeight="1" x14ac:dyDescent="0.25">
      <c r="A59" s="4" t="s">
        <v>63</v>
      </c>
      <c r="B59" s="10">
        <v>4711292</v>
      </c>
      <c r="C59" s="12">
        <v>20480.2</v>
      </c>
      <c r="D59" s="12">
        <v>0</v>
      </c>
      <c r="E59" s="15">
        <f t="shared" si="0"/>
        <v>0</v>
      </c>
      <c r="F59" s="12">
        <v>0</v>
      </c>
      <c r="G59" s="12">
        <f t="shared" si="1"/>
        <v>0</v>
      </c>
      <c r="H59"/>
      <c r="I59"/>
    </row>
    <row r="60" spans="1:9" ht="21.75" customHeight="1" x14ac:dyDescent="0.25">
      <c r="A60" s="2" t="s">
        <v>9</v>
      </c>
      <c r="B60" s="3">
        <v>4713000</v>
      </c>
      <c r="C60" s="11">
        <f>SUM(C61:C63)</f>
        <v>1047</v>
      </c>
      <c r="D60" s="11">
        <f>SUM(D61:D63)</f>
        <v>1080.8999999999999</v>
      </c>
      <c r="E60" s="11">
        <f t="shared" si="0"/>
        <v>103.23782234957019</v>
      </c>
      <c r="F60" s="11">
        <f>SUM(F61:F63)</f>
        <v>916</v>
      </c>
      <c r="G60" s="11">
        <f t="shared" si="1"/>
        <v>164.89999999999986</v>
      </c>
      <c r="H60"/>
      <c r="I60"/>
    </row>
    <row r="61" spans="1:9" s="13" customFormat="1" ht="35.25" customHeight="1" x14ac:dyDescent="0.25">
      <c r="A61" s="4" t="s">
        <v>42</v>
      </c>
      <c r="B61" s="10">
        <v>4713031</v>
      </c>
      <c r="C61" s="12">
        <v>0</v>
      </c>
      <c r="D61" s="12">
        <v>0</v>
      </c>
      <c r="E61" s="12"/>
      <c r="F61" s="12">
        <v>642.79999999999995</v>
      </c>
      <c r="G61" s="12">
        <f t="shared" si="1"/>
        <v>-642.79999999999995</v>
      </c>
    </row>
    <row r="62" spans="1:9" s="13" customFormat="1" ht="34.5" customHeight="1" x14ac:dyDescent="0.25">
      <c r="A62" s="4" t="s">
        <v>43</v>
      </c>
      <c r="B62" s="10">
        <v>4713105</v>
      </c>
      <c r="C62" s="12">
        <v>295</v>
      </c>
      <c r="D62" s="12">
        <v>6.6</v>
      </c>
      <c r="E62" s="12">
        <f t="shared" ref="E62" si="6">D62/C62*100</f>
        <v>2.2372881355932202</v>
      </c>
      <c r="F62" s="12">
        <v>0</v>
      </c>
      <c r="G62" s="12">
        <f t="shared" ref="G62" si="7">D62-F62</f>
        <v>6.6</v>
      </c>
    </row>
    <row r="63" spans="1:9" ht="32.25" customHeight="1" x14ac:dyDescent="0.25">
      <c r="A63" s="4" t="s">
        <v>23</v>
      </c>
      <c r="B63" s="10">
        <v>4713132</v>
      </c>
      <c r="C63" s="12">
        <v>752</v>
      </c>
      <c r="D63" s="12">
        <v>1074.3</v>
      </c>
      <c r="E63" s="12">
        <f t="shared" si="0"/>
        <v>142.85904255319147</v>
      </c>
      <c r="F63" s="12">
        <v>273.2</v>
      </c>
      <c r="G63" s="12">
        <f t="shared" si="1"/>
        <v>801.09999999999991</v>
      </c>
      <c r="H63"/>
      <c r="I63"/>
    </row>
    <row r="64" spans="1:9" ht="21.75" customHeight="1" x14ac:dyDescent="0.25">
      <c r="A64" s="2" t="s">
        <v>11</v>
      </c>
      <c r="B64" s="3">
        <v>4714000</v>
      </c>
      <c r="C64" s="11">
        <f>SUM(C65:C66)</f>
        <v>3244.6</v>
      </c>
      <c r="D64" s="11">
        <f>SUM(D65:D66)</f>
        <v>749</v>
      </c>
      <c r="E64" s="11">
        <f>D64/C64*100</f>
        <v>23.084509646797756</v>
      </c>
      <c r="F64" s="11">
        <f>SUM(F65:F66)</f>
        <v>831.8</v>
      </c>
      <c r="G64" s="11">
        <f>D64-F64</f>
        <v>-82.799999999999955</v>
      </c>
      <c r="H64"/>
      <c r="I64"/>
    </row>
    <row r="65" spans="1:9" ht="21.75" customHeight="1" x14ac:dyDescent="0.25">
      <c r="A65" s="4" t="s">
        <v>26</v>
      </c>
      <c r="B65" s="10">
        <v>4714030</v>
      </c>
      <c r="C65" s="12">
        <v>0</v>
      </c>
      <c r="D65" s="12">
        <v>0.1</v>
      </c>
      <c r="E65" s="14" t="e">
        <f t="shared" ref="E65" si="8">D65/C65*100</f>
        <v>#DIV/0!</v>
      </c>
      <c r="F65" s="12">
        <v>26.9</v>
      </c>
      <c r="G65" s="12">
        <f t="shared" ref="G65" si="9">D65-F65</f>
        <v>-26.799999999999997</v>
      </c>
      <c r="H65"/>
      <c r="I65"/>
    </row>
    <row r="66" spans="1:9" ht="30" customHeight="1" x14ac:dyDescent="0.25">
      <c r="A66" s="4" t="s">
        <v>27</v>
      </c>
      <c r="B66" s="10">
        <v>4714060</v>
      </c>
      <c r="C66" s="12">
        <v>3244.6</v>
      </c>
      <c r="D66" s="12">
        <v>748.9</v>
      </c>
      <c r="E66" s="12">
        <f t="shared" si="0"/>
        <v>23.081427602786167</v>
      </c>
      <c r="F66" s="12">
        <v>804.9</v>
      </c>
      <c r="G66" s="12">
        <f t="shared" si="1"/>
        <v>-56</v>
      </c>
      <c r="H66"/>
      <c r="I66"/>
    </row>
    <row r="67" spans="1:9" ht="21.75" customHeight="1" x14ac:dyDescent="0.25">
      <c r="A67" s="2" t="s">
        <v>12</v>
      </c>
      <c r="B67" s="3">
        <v>4715000</v>
      </c>
      <c r="C67" s="11">
        <f>C68</f>
        <v>50</v>
      </c>
      <c r="D67" s="11">
        <f t="shared" ref="D67:F67" si="10">D68</f>
        <v>45.6</v>
      </c>
      <c r="E67" s="11">
        <f t="shared" si="0"/>
        <v>91.2</v>
      </c>
      <c r="F67" s="11">
        <f t="shared" si="10"/>
        <v>445</v>
      </c>
      <c r="G67" s="11">
        <f t="shared" si="1"/>
        <v>-399.4</v>
      </c>
      <c r="H67"/>
      <c r="I67"/>
    </row>
    <row r="68" spans="1:9" ht="30" customHeight="1" x14ac:dyDescent="0.25">
      <c r="A68" s="4" t="s">
        <v>30</v>
      </c>
      <c r="B68" s="10">
        <v>4715031</v>
      </c>
      <c r="C68" s="12">
        <v>50</v>
      </c>
      <c r="D68" s="12">
        <v>45.6</v>
      </c>
      <c r="E68" s="12">
        <f t="shared" si="0"/>
        <v>91.2</v>
      </c>
      <c r="F68" s="12">
        <v>445</v>
      </c>
      <c r="G68" s="12">
        <f t="shared" si="1"/>
        <v>-399.4</v>
      </c>
      <c r="H68"/>
      <c r="I68"/>
    </row>
    <row r="69" spans="1:9" ht="21.75" customHeight="1" x14ac:dyDescent="0.25">
      <c r="A69" s="2" t="s">
        <v>13</v>
      </c>
      <c r="B69" s="3">
        <v>4716000</v>
      </c>
      <c r="C69" s="11">
        <f>SUM(C70:C73)</f>
        <v>114085</v>
      </c>
      <c r="D69" s="11">
        <f>SUM(D70:D73)</f>
        <v>5297.2</v>
      </c>
      <c r="E69" s="11">
        <f t="shared" si="0"/>
        <v>4.6432046281281494</v>
      </c>
      <c r="F69" s="11">
        <f>SUM(F70:F73)</f>
        <v>37870.5</v>
      </c>
      <c r="G69" s="11">
        <f t="shared" si="1"/>
        <v>-32573.3</v>
      </c>
      <c r="H69"/>
      <c r="I69"/>
    </row>
    <row r="70" spans="1:9" ht="30" customHeight="1" x14ac:dyDescent="0.25">
      <c r="A70" s="4" t="s">
        <v>32</v>
      </c>
      <c r="B70" s="10">
        <v>4716011</v>
      </c>
      <c r="C70" s="12">
        <v>104470</v>
      </c>
      <c r="D70" s="12">
        <v>0</v>
      </c>
      <c r="E70" s="12">
        <f t="shared" si="0"/>
        <v>0</v>
      </c>
      <c r="F70" s="12">
        <v>27762.400000000001</v>
      </c>
      <c r="G70" s="12">
        <f t="shared" si="1"/>
        <v>-27762.400000000001</v>
      </c>
      <c r="H70"/>
      <c r="I70"/>
    </row>
    <row r="71" spans="1:9" ht="33" customHeight="1" x14ac:dyDescent="0.25">
      <c r="A71" s="4" t="s">
        <v>34</v>
      </c>
      <c r="B71" s="10">
        <v>4716015</v>
      </c>
      <c r="C71" s="12">
        <v>7002</v>
      </c>
      <c r="D71" s="12">
        <v>5297.2</v>
      </c>
      <c r="E71" s="12">
        <f t="shared" si="0"/>
        <v>75.652670665524141</v>
      </c>
      <c r="F71" s="12">
        <v>8981.6</v>
      </c>
      <c r="G71" s="12">
        <f t="shared" si="1"/>
        <v>-3684.4000000000005</v>
      </c>
      <c r="H71"/>
      <c r="I71"/>
    </row>
    <row r="72" spans="1:9" ht="35.25" customHeight="1" x14ac:dyDescent="0.25">
      <c r="A72" s="4" t="s">
        <v>45</v>
      </c>
      <c r="B72" s="10">
        <v>4716017</v>
      </c>
      <c r="C72" s="12">
        <v>113</v>
      </c>
      <c r="D72" s="12">
        <v>0</v>
      </c>
      <c r="E72" s="15">
        <f t="shared" si="0"/>
        <v>0</v>
      </c>
      <c r="F72" s="12">
        <v>1126.5</v>
      </c>
      <c r="G72" s="12">
        <f t="shared" si="1"/>
        <v>-1126.5</v>
      </c>
      <c r="H72"/>
      <c r="I72"/>
    </row>
    <row r="73" spans="1:9" ht="35.25" customHeight="1" x14ac:dyDescent="0.25">
      <c r="A73" s="4" t="s">
        <v>57</v>
      </c>
      <c r="B73" s="10">
        <v>4716090</v>
      </c>
      <c r="C73" s="12">
        <v>2500</v>
      </c>
      <c r="D73" s="12">
        <v>0</v>
      </c>
      <c r="E73" s="12">
        <f t="shared" si="0"/>
        <v>0</v>
      </c>
      <c r="F73" s="12">
        <v>0</v>
      </c>
      <c r="G73" s="12">
        <f t="shared" si="1"/>
        <v>0</v>
      </c>
      <c r="H73"/>
      <c r="I73"/>
    </row>
    <row r="74" spans="1:9" ht="21" customHeight="1" x14ac:dyDescent="0.25">
      <c r="A74" s="2" t="s">
        <v>18</v>
      </c>
      <c r="B74" s="3">
        <v>4717300</v>
      </c>
      <c r="C74" s="11">
        <f>C75+C76</f>
        <v>365361.1</v>
      </c>
      <c r="D74" s="11">
        <f>D75+D76</f>
        <v>0</v>
      </c>
      <c r="E74" s="11">
        <f t="shared" si="0"/>
        <v>0</v>
      </c>
      <c r="F74" s="11">
        <f>F75+F76</f>
        <v>1340.7</v>
      </c>
      <c r="G74" s="11">
        <f t="shared" si="1"/>
        <v>-1340.7</v>
      </c>
      <c r="H74"/>
      <c r="I74"/>
    </row>
    <row r="75" spans="1:9" ht="21" customHeight="1" x14ac:dyDescent="0.25">
      <c r="A75" s="4" t="s">
        <v>52</v>
      </c>
      <c r="B75" s="10">
        <v>4717321</v>
      </c>
      <c r="C75" s="12">
        <v>311095</v>
      </c>
      <c r="D75" s="12">
        <v>0</v>
      </c>
      <c r="E75" s="12">
        <f t="shared" si="0"/>
        <v>0</v>
      </c>
      <c r="F75" s="12">
        <v>1340.7</v>
      </c>
      <c r="G75" s="12">
        <f t="shared" si="1"/>
        <v>-1340.7</v>
      </c>
      <c r="H75"/>
      <c r="I75"/>
    </row>
    <row r="76" spans="1:9" ht="21" customHeight="1" x14ac:dyDescent="0.25">
      <c r="A76" s="4" t="s">
        <v>54</v>
      </c>
      <c r="B76" s="10">
        <v>4717323</v>
      </c>
      <c r="C76" s="12">
        <v>54266.1</v>
      </c>
      <c r="D76" s="12">
        <v>0</v>
      </c>
      <c r="E76" s="12">
        <f t="shared" si="0"/>
        <v>0</v>
      </c>
      <c r="F76" s="12">
        <v>0</v>
      </c>
      <c r="G76" s="12">
        <f t="shared" si="1"/>
        <v>0</v>
      </c>
      <c r="H76"/>
      <c r="I76"/>
    </row>
    <row r="77" spans="1:9" ht="21.75" customHeight="1" x14ac:dyDescent="0.25">
      <c r="A77" s="2" t="s">
        <v>16</v>
      </c>
      <c r="B77" s="3"/>
      <c r="C77" s="11">
        <f>C49+C51+C60+C64+C67+C69+C74</f>
        <v>750691</v>
      </c>
      <c r="D77" s="11">
        <f>D49+D51+D60+D64+D67+D69+D74</f>
        <v>151860.00000000003</v>
      </c>
      <c r="E77" s="11">
        <f t="shared" si="0"/>
        <v>20.229362014464012</v>
      </c>
      <c r="F77" s="11">
        <f>F49+F51+F60+F64+F67+F69+F74</f>
        <v>78159.3</v>
      </c>
      <c r="G77" s="11">
        <f t="shared" si="1"/>
        <v>73700.700000000026</v>
      </c>
      <c r="H77"/>
      <c r="I77"/>
    </row>
    <row r="78" spans="1:9" ht="21.75" customHeight="1" x14ac:dyDescent="0.25">
      <c r="A78" s="2" t="s">
        <v>17</v>
      </c>
      <c r="B78" s="3"/>
      <c r="C78" s="11">
        <f>C47+C77</f>
        <v>3573948.1000000006</v>
      </c>
      <c r="D78" s="11">
        <f>D47+D77</f>
        <v>1558591.0000000007</v>
      </c>
      <c r="E78" s="11">
        <f t="shared" si="0"/>
        <v>43.609782693822567</v>
      </c>
      <c r="F78" s="11">
        <f>F47+F77</f>
        <v>1237438</v>
      </c>
      <c r="G78" s="11">
        <f t="shared" si="1"/>
        <v>321153.0000000007</v>
      </c>
      <c r="H78"/>
      <c r="I78"/>
    </row>
    <row r="79" spans="1:9" x14ac:dyDescent="0.25">
      <c r="H79"/>
      <c r="I79"/>
    </row>
    <row r="80" spans="1:9" x14ac:dyDescent="0.25">
      <c r="H80"/>
      <c r="I80"/>
    </row>
    <row r="81" spans="1:9" x14ac:dyDescent="0.25">
      <c r="H81"/>
      <c r="I81"/>
    </row>
    <row r="82" spans="1:9" x14ac:dyDescent="0.25">
      <c r="H82"/>
      <c r="I82"/>
    </row>
    <row r="83" spans="1:9" x14ac:dyDescent="0.25">
      <c r="H83"/>
      <c r="I83"/>
    </row>
    <row r="84" spans="1:9" x14ac:dyDescent="0.25">
      <c r="H84"/>
      <c r="I84"/>
    </row>
    <row r="85" spans="1:9" x14ac:dyDescent="0.25">
      <c r="H85"/>
      <c r="I85"/>
    </row>
    <row r="86" spans="1:9" x14ac:dyDescent="0.25">
      <c r="H86"/>
      <c r="I86"/>
    </row>
    <row r="87" spans="1:9" x14ac:dyDescent="0.25">
      <c r="A87"/>
      <c r="B87"/>
      <c r="C87"/>
      <c r="D87"/>
      <c r="E87"/>
      <c r="F87"/>
      <c r="G87"/>
      <c r="H87"/>
      <c r="I87"/>
    </row>
    <row r="88" spans="1:9" x14ac:dyDescent="0.25">
      <c r="A88"/>
      <c r="B88"/>
      <c r="C88"/>
      <c r="D88"/>
      <c r="E88"/>
      <c r="F88"/>
      <c r="G88"/>
      <c r="H88"/>
      <c r="I88"/>
    </row>
    <row r="89" spans="1:9" x14ac:dyDescent="0.25">
      <c r="A89"/>
      <c r="B89"/>
      <c r="C89"/>
      <c r="D89"/>
      <c r="E89"/>
      <c r="F89"/>
      <c r="G89"/>
      <c r="H89"/>
      <c r="I89"/>
    </row>
    <row r="90" spans="1:9" x14ac:dyDescent="0.25">
      <c r="A90"/>
      <c r="B90"/>
      <c r="C90"/>
      <c r="D90"/>
      <c r="E90"/>
      <c r="F90"/>
      <c r="G90"/>
      <c r="H90"/>
      <c r="I90"/>
    </row>
    <row r="91" spans="1:9" x14ac:dyDescent="0.25">
      <c r="A91"/>
      <c r="B91"/>
      <c r="C91"/>
      <c r="D91"/>
      <c r="E91"/>
      <c r="F91"/>
      <c r="G91"/>
      <c r="H91"/>
      <c r="I91"/>
    </row>
    <row r="92" spans="1:9" x14ac:dyDescent="0.25">
      <c r="A92"/>
      <c r="B92"/>
      <c r="C92"/>
      <c r="D92"/>
      <c r="E92"/>
      <c r="F92"/>
      <c r="G92"/>
      <c r="H92"/>
      <c r="I92"/>
    </row>
    <row r="93" spans="1:9" x14ac:dyDescent="0.25">
      <c r="A93"/>
      <c r="B93"/>
      <c r="C93"/>
      <c r="D93"/>
      <c r="E93"/>
      <c r="F93"/>
      <c r="G93"/>
      <c r="H93"/>
      <c r="I93"/>
    </row>
    <row r="97" spans="1:9" x14ac:dyDescent="0.25">
      <c r="A97"/>
      <c r="B97"/>
      <c r="C97"/>
      <c r="D97"/>
      <c r="E97"/>
      <c r="F97"/>
      <c r="G97"/>
      <c r="H97"/>
      <c r="I97"/>
    </row>
    <row r="98" spans="1:9" x14ac:dyDescent="0.25">
      <c r="A98"/>
      <c r="B98"/>
      <c r="C98"/>
      <c r="D98"/>
      <c r="E98"/>
      <c r="F98"/>
      <c r="G98"/>
      <c r="H98"/>
      <c r="I98"/>
    </row>
    <row r="99" spans="1:9" x14ac:dyDescent="0.25">
      <c r="A99"/>
      <c r="B99"/>
      <c r="C99"/>
      <c r="D99"/>
      <c r="E99"/>
      <c r="F99"/>
      <c r="G99"/>
      <c r="H99"/>
      <c r="I99"/>
    </row>
    <row r="100" spans="1:9" x14ac:dyDescent="0.25">
      <c r="A100"/>
      <c r="B100"/>
      <c r="C100"/>
      <c r="D100"/>
      <c r="E100"/>
      <c r="F100"/>
      <c r="G100"/>
      <c r="H100"/>
      <c r="I100"/>
    </row>
    <row r="101" spans="1:9" x14ac:dyDescent="0.25">
      <c r="A101"/>
      <c r="B101"/>
      <c r="C101"/>
      <c r="D101"/>
      <c r="E101"/>
      <c r="F101"/>
      <c r="G101"/>
      <c r="H101"/>
      <c r="I101"/>
    </row>
    <row r="102" spans="1:9" x14ac:dyDescent="0.25">
      <c r="A102"/>
      <c r="B102"/>
      <c r="C102"/>
      <c r="D102"/>
      <c r="E102"/>
      <c r="F102"/>
      <c r="G102"/>
      <c r="H102"/>
      <c r="I102"/>
    </row>
    <row r="103" spans="1:9" x14ac:dyDescent="0.25">
      <c r="A103"/>
      <c r="B103"/>
      <c r="C103"/>
      <c r="D103"/>
      <c r="E103"/>
      <c r="F103"/>
      <c r="G103"/>
      <c r="H103"/>
      <c r="I103"/>
    </row>
    <row r="105" spans="1:9" x14ac:dyDescent="0.25">
      <c r="A105"/>
      <c r="B105"/>
      <c r="C105"/>
      <c r="D105"/>
      <c r="E105"/>
      <c r="F105"/>
      <c r="G105"/>
      <c r="H105"/>
      <c r="I105"/>
    </row>
    <row r="106" spans="1:9" x14ac:dyDescent="0.25">
      <c r="A106"/>
      <c r="B106"/>
      <c r="C106"/>
      <c r="D106"/>
      <c r="E106"/>
      <c r="F106"/>
      <c r="G106"/>
      <c r="H106"/>
      <c r="I106"/>
    </row>
    <row r="107" spans="1:9" x14ac:dyDescent="0.25">
      <c r="A107"/>
      <c r="B107"/>
      <c r="C107"/>
      <c r="D107"/>
      <c r="E107"/>
      <c r="F107"/>
      <c r="G107"/>
      <c r="H107"/>
      <c r="I107"/>
    </row>
    <row r="108" spans="1:9" x14ac:dyDescent="0.25">
      <c r="A108"/>
      <c r="B108"/>
      <c r="C108"/>
      <c r="D108"/>
      <c r="E108"/>
      <c r="F108"/>
      <c r="G108"/>
      <c r="H108"/>
      <c r="I108"/>
    </row>
    <row r="109" spans="1:9" x14ac:dyDescent="0.25">
      <c r="A109"/>
      <c r="B109"/>
      <c r="C109"/>
      <c r="D109"/>
      <c r="E109"/>
      <c r="F109"/>
      <c r="G109"/>
      <c r="H109"/>
      <c r="I109"/>
    </row>
  </sheetData>
  <mergeCells count="3">
    <mergeCell ref="A1:G1"/>
    <mergeCell ref="A2:G2"/>
    <mergeCell ref="A3:G3"/>
  </mergeCells>
  <pageMargins left="0.59055118110236227" right="0.19685039370078741" top="0.19685039370078741" bottom="0.19685039370078741" header="0.31496062992125984" footer="0.31496062992125984"/>
  <pageSetup paperSize="9" scale="8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січень-червень 2024</vt:lpstr>
      <vt:lpstr>'січень-червень 2024'!Заголовки_для_печати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2024-07-19T12:02:53Z</dcterms:modified>
</cp:coreProperties>
</file>