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2145" windowWidth="15120" windowHeight="5970" tabRatio="845"/>
  </bookViews>
  <sheets>
    <sheet name="січень-вересень 2022" sheetId="9" r:id="rId1"/>
  </sheets>
  <definedNames>
    <definedName name="_xlnm.Print_Titles" localSheetId="0">'січень-вересень 2022'!$5:$6</definedName>
  </definedNames>
  <calcPr calcId="145621" refMode="R1C1"/>
</workbook>
</file>

<file path=xl/calcChain.xml><?xml version="1.0" encoding="utf-8"?>
<calcChain xmlns="http://schemas.openxmlformats.org/spreadsheetml/2006/main">
  <c r="D49" i="9" l="1"/>
  <c r="C49" i="9"/>
  <c r="E56" i="9"/>
  <c r="E74" i="9"/>
  <c r="D73" i="9"/>
  <c r="E73" i="9" s="1"/>
  <c r="C73" i="9"/>
  <c r="E72" i="9"/>
  <c r="E71" i="9"/>
  <c r="D70" i="9"/>
  <c r="C70" i="9"/>
  <c r="E70" i="9" s="1"/>
  <c r="E69" i="9"/>
  <c r="E68" i="9"/>
  <c r="E67" i="9"/>
  <c r="D66" i="9"/>
  <c r="C66" i="9"/>
  <c r="E66" i="9" s="1"/>
  <c r="E65" i="9"/>
  <c r="E64" i="9"/>
  <c r="D63" i="9"/>
  <c r="E63" i="9" s="1"/>
  <c r="C63" i="9"/>
  <c r="E62" i="9"/>
  <c r="D61" i="9"/>
  <c r="C61" i="9"/>
  <c r="E60" i="9"/>
  <c r="E59" i="9"/>
  <c r="E58" i="9"/>
  <c r="D57" i="9"/>
  <c r="C57" i="9"/>
  <c r="E57" i="9" s="1"/>
  <c r="E55" i="9"/>
  <c r="E54" i="9"/>
  <c r="E53" i="9"/>
  <c r="E52" i="9"/>
  <c r="E51" i="9"/>
  <c r="E50" i="9"/>
  <c r="E46" i="9"/>
  <c r="E45" i="9"/>
  <c r="D44" i="9"/>
  <c r="E44" i="9" s="1"/>
  <c r="C44" i="9"/>
  <c r="E43" i="9"/>
  <c r="E42" i="9"/>
  <c r="D41" i="9"/>
  <c r="C41" i="9"/>
  <c r="E41" i="9" s="1"/>
  <c r="E40" i="9"/>
  <c r="E39" i="9"/>
  <c r="E38" i="9"/>
  <c r="E37" i="9"/>
  <c r="D36" i="9"/>
  <c r="E36" i="9" s="1"/>
  <c r="C36" i="9"/>
  <c r="E35" i="9"/>
  <c r="E34" i="9"/>
  <c r="E33" i="9"/>
  <c r="E32" i="9"/>
  <c r="E31" i="9"/>
  <c r="E30" i="9"/>
  <c r="E29" i="9"/>
  <c r="E28" i="9"/>
  <c r="E27" i="9"/>
  <c r="E26" i="9"/>
  <c r="D25" i="9"/>
  <c r="C25" i="9"/>
  <c r="E24" i="9"/>
  <c r="E23" i="9"/>
  <c r="E22" i="9"/>
  <c r="E21" i="9"/>
  <c r="E20" i="9"/>
  <c r="E19" i="9"/>
  <c r="E18" i="9"/>
  <c r="E17" i="9"/>
  <c r="E16" i="9"/>
  <c r="E15" i="9"/>
  <c r="E14" i="9"/>
  <c r="E13" i="9"/>
  <c r="E12" i="9"/>
  <c r="E11" i="9"/>
  <c r="D10" i="9"/>
  <c r="E10" i="9" s="1"/>
  <c r="C10" i="9"/>
  <c r="E9" i="9"/>
  <c r="D8" i="9"/>
  <c r="C8" i="9"/>
  <c r="C47" i="9" s="1"/>
  <c r="D75" i="9" l="1"/>
  <c r="C75" i="9"/>
  <c r="C76" i="9" s="1"/>
  <c r="E61" i="9"/>
  <c r="E25" i="9"/>
  <c r="D47" i="9"/>
  <c r="D76" i="9" s="1"/>
  <c r="E8" i="9"/>
  <c r="E49" i="9"/>
  <c r="E75" i="9" l="1"/>
  <c r="E76" i="9"/>
  <c r="E47" i="9"/>
</calcChain>
</file>

<file path=xl/sharedStrings.xml><?xml version="1.0" encoding="utf-8"?>
<sst xmlns="http://schemas.openxmlformats.org/spreadsheetml/2006/main" count="79" uniqueCount="59">
  <si>
    <t>Найменування показника</t>
  </si>
  <si>
    <t>Код програмної класифікації видатків та кредитування місцевого бюджету</t>
  </si>
  <si>
    <t>тис. грн</t>
  </si>
  <si>
    <t>Інформація</t>
  </si>
  <si>
    <t>Святошинською районною в місті Києві державною адміністрацією</t>
  </si>
  <si>
    <t>Державне управління</t>
  </si>
  <si>
    <t>Загальний фонд</t>
  </si>
  <si>
    <t>Керівництво і управління Святошинською районною в місті Києві державною адміністрацією</t>
  </si>
  <si>
    <t>Освіта</t>
  </si>
  <si>
    <t>Соціальний захист та соціальне забезпечення</t>
  </si>
  <si>
    <t>Організація та проведення громадських робіт</t>
  </si>
  <si>
    <t>Культура і мистецтво</t>
  </si>
  <si>
    <t>Фізична культура і спорт</t>
  </si>
  <si>
    <t>Житлово-комунальне господарство</t>
  </si>
  <si>
    <t>Разом загальний фонд</t>
  </si>
  <si>
    <t>Спеціальний фонд</t>
  </si>
  <si>
    <t>Цільові фонди</t>
  </si>
  <si>
    <t>Разом спеціальний фонд</t>
  </si>
  <si>
    <t>Всього загальний та спеціальний фонд</t>
  </si>
  <si>
    <t>Будівництво</t>
  </si>
  <si>
    <t>Надання дошкiльної освiти</t>
  </si>
  <si>
    <t>Забезпечення діяльності інших закладів у сфері освіти</t>
  </si>
  <si>
    <t>Інші програми та заходи у сфері освіти</t>
  </si>
  <si>
    <t>Заходи державної політики з питань сімʾї</t>
  </si>
  <si>
    <t>Утримання клубів для підлітків за місцем проживання</t>
  </si>
  <si>
    <t xml:space="preserve"> Інші заходи та заклади молодіжної політики</t>
  </si>
  <si>
    <t>Надання фінансової підтримки громадським організаціям ветеранів і осіб з інвалідністю, діяльність яких має соціальну спрямованість</t>
  </si>
  <si>
    <t>Забезпечення діяльності інших закладів у сфері соціального захисту і соціального забезпечення</t>
  </si>
  <si>
    <t>Інші заходи у сфері соціального захисту і соціального забезпечення</t>
  </si>
  <si>
    <t>Забезпечення діяльності бiблiотек</t>
  </si>
  <si>
    <t>Забезпечення діяльності палаців i будинків культури, клубів, центрів дозвілля та iнших клубних закладів</t>
  </si>
  <si>
    <t>Забезпечення діяльності інших закладів в галузі культури і мистецтва</t>
  </si>
  <si>
    <t>Iншi заходи в галузі культури і мистецтва</t>
  </si>
  <si>
    <t>Утримання та навчально-тренувальна робота комунальних дитячо-юнацьких спортивних шкiл</t>
  </si>
  <si>
    <t>Забезпечення діяльності місцевих центрів фізичного здоров'я населення «Спорт для всіх» та проведення фізкультурно-масових заходів серед населення регіону</t>
  </si>
  <si>
    <t>Організація благоустрою населених пунктів</t>
  </si>
  <si>
    <t>Експлуатація та технічне обслуговування житлового фонду</t>
  </si>
  <si>
    <t>Виконання заходів за рахунок цільових фондів, утворених Верховною Радою Автономної Республіки Крим, органами місцевого самоврядування і місцевими органами виконавчої влади і фондів, утворених Верховною Радою Автономної Республіки Крим, органами місцевого самоврядування і місцевими органами виконавчої влади</t>
  </si>
  <si>
    <t>Утримання закладів, що надають соціальні послуги дітям, які опинились у складних життєвих обставинах, підтримка функціонування дитячих будинків сімейного типу та прийомних сімей</t>
  </si>
  <si>
    <t>Забезпечення надійної та безперебійної експлуатації ліфтів</t>
  </si>
  <si>
    <t>Надання загальної середньої освіти спеціальними  закладами загальної середньої освiти для дітей, які потребують корекції фізичного та/або розумового розвитку</t>
  </si>
  <si>
    <t>Надання позашкiльної освіти закладами позашкільної освiти, заходи iз позашкiльної роботи з дiтьми</t>
  </si>
  <si>
    <t>Надання спеціальної освіти мистецькими школами</t>
  </si>
  <si>
    <t>Надання  загальної середньої освіти закладами загальної середньої освiти</t>
  </si>
  <si>
    <t>Забезпечення діяльності інклюзивно-ресурсних центрів за рахунок коштів місцевого бюджету</t>
  </si>
  <si>
    <t>Забезпечення діяльності інклюзивно-ресурсних центрів за рахунок освітньої субвенції</t>
  </si>
  <si>
    <t>Надання освіти за рахунок субвенції з державного бюджету місцевим бюджетам на надання державної підтримки особам з особливими освітніми потребами</t>
  </si>
  <si>
    <t xml:space="preserve">Утримання та забезпечення діяльності центрів соцiальних служб </t>
  </si>
  <si>
    <t>Надання інших пільг окремим категоріям громадян відповідно до законодавства</t>
  </si>
  <si>
    <t>Затверджені видатки на 2022 рік з урахуванням змін</t>
  </si>
  <si>
    <t>Надання загальної середньої освіти міжшкільними ресурсними центрами</t>
  </si>
  <si>
    <t>Надання реабілітаційних послуг особам з інвалідністю та дітям з інвалідністю</t>
  </si>
  <si>
    <r>
      <t>Будівництво</t>
    </r>
    <r>
      <rPr>
        <sz val="9"/>
        <color theme="1"/>
        <rFont val="Arial"/>
        <family val="2"/>
        <charset val="204"/>
      </rPr>
      <t xml:space="preserve"> освітніх установ та закладів</t>
    </r>
  </si>
  <si>
    <t>Будівництво установ та закладів та закладів соціальної сфери</t>
  </si>
  <si>
    <t xml:space="preserve">% виконання </t>
  </si>
  <si>
    <t>Утримання та фінансова підтримка спортивних споруд</t>
  </si>
  <si>
    <t>Забезпечення функціонування підприємств, установ та організацій, що виробляють та/або надають житлово-комунальні послуги</t>
  </si>
  <si>
    <t>щодо використання бюджетних коштів за січень - вересень 2022 року</t>
  </si>
  <si>
    <t>Виконано станом на 01.10 2022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</si>
</sst>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7" x14ac:knownFonts="1">
    <font>
      <sz val="11"/>
      <color theme="1"/>
      <name val="Calibri"/>
      <family val="2"/>
      <charset val="204"/>
      <scheme val="minor"/>
    </font>
    <font>
      <b/>
      <sz val="9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b/>
      <sz val="7"/>
      <color theme="1"/>
      <name val="Arial"/>
      <family val="2"/>
      <charset val="204"/>
    </font>
    <font>
      <b/>
      <i/>
      <sz val="9"/>
      <color theme="1"/>
      <name val="Arial"/>
      <family val="2"/>
      <charset val="204"/>
    </font>
    <font>
      <b/>
      <i/>
      <sz val="8"/>
      <color theme="1"/>
      <name val="Arial"/>
      <family val="2"/>
      <charset val="204"/>
    </font>
    <font>
      <sz val="9"/>
      <color theme="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0" fillId="0" borderId="0" xfId="0" applyFont="1"/>
    <xf numFmtId="164" fontId="6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1"/>
  <sheetViews>
    <sheetView tabSelected="1" topLeftCell="A28" workbookViewId="0">
      <selection activeCell="I46" sqref="I46"/>
    </sheetView>
  </sheetViews>
  <sheetFormatPr defaultRowHeight="15" x14ac:dyDescent="0.25"/>
  <cols>
    <col min="1" max="1" width="73.85546875" style="5" customWidth="1"/>
    <col min="2" max="2" width="10.85546875" style="8" customWidth="1"/>
    <col min="3" max="3" width="12.140625" style="8" customWidth="1"/>
    <col min="4" max="4" width="11.28515625" style="8" customWidth="1"/>
    <col min="5" max="5" width="10.28515625" style="8" customWidth="1"/>
    <col min="6" max="9" width="9.140625" style="1"/>
  </cols>
  <sheetData>
    <row r="1" spans="1:9" ht="18" customHeight="1" x14ac:dyDescent="0.25">
      <c r="A1" s="16" t="s">
        <v>3</v>
      </c>
      <c r="B1" s="16"/>
      <c r="C1" s="16"/>
      <c r="D1" s="16"/>
      <c r="E1" s="16"/>
      <c r="F1"/>
      <c r="G1"/>
      <c r="H1"/>
      <c r="I1"/>
    </row>
    <row r="2" spans="1:9" ht="18" customHeight="1" x14ac:dyDescent="0.25">
      <c r="A2" s="16" t="s">
        <v>57</v>
      </c>
      <c r="B2" s="16"/>
      <c r="C2" s="16"/>
      <c r="D2" s="16"/>
      <c r="E2" s="16"/>
      <c r="F2"/>
      <c r="G2"/>
      <c r="H2"/>
      <c r="I2"/>
    </row>
    <row r="3" spans="1:9" ht="18" customHeight="1" x14ac:dyDescent="0.25">
      <c r="A3" s="16" t="s">
        <v>4</v>
      </c>
      <c r="B3" s="16"/>
      <c r="C3" s="16"/>
      <c r="D3" s="16"/>
      <c r="E3" s="16"/>
      <c r="F3"/>
      <c r="G3"/>
      <c r="H3"/>
      <c r="I3"/>
    </row>
    <row r="4" spans="1:9" x14ac:dyDescent="0.25">
      <c r="D4" s="15" t="s">
        <v>2</v>
      </c>
      <c r="F4"/>
      <c r="G4"/>
      <c r="H4"/>
      <c r="I4"/>
    </row>
    <row r="5" spans="1:9" ht="63" x14ac:dyDescent="0.25">
      <c r="A5" s="3" t="s">
        <v>0</v>
      </c>
      <c r="B5" s="6" t="s">
        <v>1</v>
      </c>
      <c r="C5" s="3" t="s">
        <v>49</v>
      </c>
      <c r="D5" s="3" t="s">
        <v>58</v>
      </c>
      <c r="E5" s="3" t="s">
        <v>54</v>
      </c>
      <c r="F5"/>
      <c r="G5"/>
      <c r="H5"/>
      <c r="I5"/>
    </row>
    <row r="6" spans="1:9" x14ac:dyDescent="0.25">
      <c r="A6" s="9">
        <v>1</v>
      </c>
      <c r="B6" s="9">
        <v>2</v>
      </c>
      <c r="C6" s="9">
        <v>3</v>
      </c>
      <c r="D6" s="9">
        <v>4</v>
      </c>
      <c r="E6" s="9">
        <v>5</v>
      </c>
      <c r="F6"/>
      <c r="G6"/>
      <c r="H6"/>
      <c r="I6"/>
    </row>
    <row r="7" spans="1:9" ht="20.25" customHeight="1" x14ac:dyDescent="0.25">
      <c r="A7" s="3" t="s">
        <v>6</v>
      </c>
      <c r="B7" s="7"/>
      <c r="C7" s="7"/>
      <c r="D7" s="7"/>
      <c r="E7" s="7"/>
      <c r="F7"/>
      <c r="G7"/>
      <c r="H7"/>
      <c r="I7"/>
    </row>
    <row r="8" spans="1:9" ht="21" customHeight="1" x14ac:dyDescent="0.25">
      <c r="A8" s="2" t="s">
        <v>5</v>
      </c>
      <c r="B8" s="3">
        <v>4710100</v>
      </c>
      <c r="C8" s="11">
        <f>SUM(C9:C9)</f>
        <v>126414.7</v>
      </c>
      <c r="D8" s="11">
        <f>SUM(D9:D9)</f>
        <v>77136.7</v>
      </c>
      <c r="E8" s="11">
        <f>D8/C8*100</f>
        <v>61.018773924235084</v>
      </c>
      <c r="F8"/>
      <c r="G8"/>
      <c r="H8"/>
      <c r="I8"/>
    </row>
    <row r="9" spans="1:9" ht="30" customHeight="1" x14ac:dyDescent="0.25">
      <c r="A9" s="4" t="s">
        <v>7</v>
      </c>
      <c r="B9" s="10">
        <v>4710160</v>
      </c>
      <c r="C9" s="12">
        <v>126414.7</v>
      </c>
      <c r="D9" s="12">
        <v>77136.7</v>
      </c>
      <c r="E9" s="12">
        <f t="shared" ref="E9:E76" si="0">D9/C9*100</f>
        <v>61.018773924235084</v>
      </c>
      <c r="F9"/>
      <c r="G9"/>
      <c r="H9"/>
      <c r="I9"/>
    </row>
    <row r="10" spans="1:9" ht="21" customHeight="1" x14ac:dyDescent="0.25">
      <c r="A10" s="2" t="s">
        <v>8</v>
      </c>
      <c r="B10" s="3">
        <v>4711000</v>
      </c>
      <c r="C10" s="11">
        <f>SUM(C11:C24)</f>
        <v>2529733.1999999997</v>
      </c>
      <c r="D10" s="11">
        <f t="shared" ref="D10" si="1">SUM(D11:D24)</f>
        <v>1283064.2999999998</v>
      </c>
      <c r="E10" s="11">
        <f t="shared" si="0"/>
        <v>50.719352538836901</v>
      </c>
      <c r="F10"/>
      <c r="G10"/>
      <c r="H10"/>
      <c r="I10"/>
    </row>
    <row r="11" spans="1:9" ht="19.5" customHeight="1" x14ac:dyDescent="0.25">
      <c r="A11" s="4" t="s">
        <v>20</v>
      </c>
      <c r="B11" s="10">
        <v>4711010</v>
      </c>
      <c r="C11" s="12">
        <v>916220.9</v>
      </c>
      <c r="D11" s="12">
        <v>355494.1</v>
      </c>
      <c r="E11" s="12">
        <f t="shared" si="0"/>
        <v>38.800042653469262</v>
      </c>
      <c r="F11"/>
      <c r="G11"/>
      <c r="H11"/>
      <c r="I11"/>
    </row>
    <row r="12" spans="1:9" ht="19.5" customHeight="1" x14ac:dyDescent="0.25">
      <c r="A12" s="4" t="s">
        <v>43</v>
      </c>
      <c r="B12" s="10">
        <v>4711021</v>
      </c>
      <c r="C12" s="12">
        <v>678704.6</v>
      </c>
      <c r="D12" s="12">
        <v>278047.3</v>
      </c>
      <c r="E12" s="12">
        <f t="shared" si="0"/>
        <v>40.967351628381479</v>
      </c>
      <c r="F12"/>
      <c r="G12"/>
      <c r="H12"/>
      <c r="I12"/>
    </row>
    <row r="13" spans="1:9" ht="36" customHeight="1" x14ac:dyDescent="0.25">
      <c r="A13" s="4" t="s">
        <v>40</v>
      </c>
      <c r="B13" s="10">
        <v>4711022</v>
      </c>
      <c r="C13" s="12">
        <v>59062.5</v>
      </c>
      <c r="D13" s="12">
        <v>24985.9</v>
      </c>
      <c r="E13" s="12">
        <f t="shared" si="0"/>
        <v>42.304169312169314</v>
      </c>
      <c r="F13"/>
      <c r="G13"/>
      <c r="H13"/>
      <c r="I13"/>
    </row>
    <row r="14" spans="1:9" ht="24" customHeight="1" x14ac:dyDescent="0.25">
      <c r="A14" s="4" t="s">
        <v>50</v>
      </c>
      <c r="B14" s="10">
        <v>4711026</v>
      </c>
      <c r="C14" s="12">
        <v>9467.6</v>
      </c>
      <c r="D14" s="12">
        <v>4028.4</v>
      </c>
      <c r="E14" s="12">
        <f t="shared" si="0"/>
        <v>42.549326122776627</v>
      </c>
      <c r="F14"/>
      <c r="G14"/>
      <c r="H14"/>
      <c r="I14"/>
    </row>
    <row r="15" spans="1:9" ht="24" customHeight="1" x14ac:dyDescent="0.25">
      <c r="A15" s="4" t="s">
        <v>43</v>
      </c>
      <c r="B15" s="10">
        <v>4711031</v>
      </c>
      <c r="C15" s="12">
        <v>593667.19999999995</v>
      </c>
      <c r="D15" s="12">
        <v>456970.7</v>
      </c>
      <c r="E15" s="12">
        <f t="shared" si="0"/>
        <v>76.974220573412182</v>
      </c>
      <c r="F15"/>
      <c r="G15"/>
      <c r="H15"/>
      <c r="I15"/>
    </row>
    <row r="16" spans="1:9" ht="32.25" customHeight="1" x14ac:dyDescent="0.25">
      <c r="A16" s="4" t="s">
        <v>40</v>
      </c>
      <c r="B16" s="10">
        <v>4711032</v>
      </c>
      <c r="C16" s="12">
        <v>31441.599999999999</v>
      </c>
      <c r="D16" s="12">
        <v>24228.799999999999</v>
      </c>
      <c r="E16" s="12">
        <f t="shared" si="0"/>
        <v>77.059691618747138</v>
      </c>
      <c r="F16"/>
      <c r="G16"/>
      <c r="H16"/>
      <c r="I16"/>
    </row>
    <row r="17" spans="1:9" ht="21.75" customHeight="1" x14ac:dyDescent="0.25">
      <c r="A17" s="4" t="s">
        <v>43</v>
      </c>
      <c r="B17" s="10">
        <v>4711061</v>
      </c>
      <c r="C17" s="12">
        <v>9565.2000000000007</v>
      </c>
      <c r="D17" s="12">
        <v>9565.2000000000007</v>
      </c>
      <c r="E17" s="12">
        <f t="shared" si="0"/>
        <v>100</v>
      </c>
      <c r="F17"/>
      <c r="G17"/>
      <c r="H17"/>
      <c r="I17"/>
    </row>
    <row r="18" spans="1:9" ht="30" customHeight="1" x14ac:dyDescent="0.25">
      <c r="A18" s="4" t="s">
        <v>41</v>
      </c>
      <c r="B18" s="10">
        <v>4711070</v>
      </c>
      <c r="C18" s="12">
        <v>102863.4</v>
      </c>
      <c r="D18" s="12">
        <v>54513.7</v>
      </c>
      <c r="E18" s="12">
        <f t="shared" si="0"/>
        <v>52.996206619652867</v>
      </c>
      <c r="F18"/>
      <c r="G18"/>
      <c r="H18"/>
      <c r="I18"/>
    </row>
    <row r="19" spans="1:9" ht="21.75" customHeight="1" x14ac:dyDescent="0.25">
      <c r="A19" s="4" t="s">
        <v>42</v>
      </c>
      <c r="B19" s="10">
        <v>4711080</v>
      </c>
      <c r="C19" s="12">
        <v>81610.2</v>
      </c>
      <c r="D19" s="12">
        <v>49975.199999999997</v>
      </c>
      <c r="E19" s="12">
        <f t="shared" si="0"/>
        <v>61.236463089172673</v>
      </c>
      <c r="F19"/>
      <c r="G19"/>
      <c r="H19"/>
      <c r="I19"/>
    </row>
    <row r="20" spans="1:9" ht="21" customHeight="1" x14ac:dyDescent="0.25">
      <c r="A20" s="4" t="s">
        <v>21</v>
      </c>
      <c r="B20" s="10">
        <v>4711141</v>
      </c>
      <c r="C20" s="12">
        <v>39308.300000000003</v>
      </c>
      <c r="D20" s="12">
        <v>21679.1</v>
      </c>
      <c r="E20" s="12">
        <f t="shared" si="0"/>
        <v>55.1514565626089</v>
      </c>
      <c r="F20"/>
      <c r="G20"/>
      <c r="H20"/>
      <c r="I20"/>
    </row>
    <row r="21" spans="1:9" ht="21.75" customHeight="1" x14ac:dyDescent="0.25">
      <c r="A21" s="4" t="s">
        <v>22</v>
      </c>
      <c r="B21" s="10">
        <v>4711142</v>
      </c>
      <c r="C21" s="12">
        <v>86</v>
      </c>
      <c r="D21" s="12">
        <v>29</v>
      </c>
      <c r="E21" s="12">
        <f t="shared" si="0"/>
        <v>33.720930232558139</v>
      </c>
      <c r="F21"/>
      <c r="G21"/>
      <c r="H21"/>
      <c r="I21"/>
    </row>
    <row r="22" spans="1:9" ht="32.25" customHeight="1" x14ac:dyDescent="0.25">
      <c r="A22" s="4" t="s">
        <v>44</v>
      </c>
      <c r="B22" s="10">
        <v>4711151</v>
      </c>
      <c r="C22" s="12">
        <v>3869.4</v>
      </c>
      <c r="D22" s="12">
        <v>2087.6999999999998</v>
      </c>
      <c r="E22" s="12">
        <f t="shared" si="0"/>
        <v>53.954101411071477</v>
      </c>
      <c r="F22"/>
      <c r="G22"/>
      <c r="H22"/>
      <c r="I22"/>
    </row>
    <row r="23" spans="1:9" ht="20.25" customHeight="1" x14ac:dyDescent="0.25">
      <c r="A23" s="4" t="s">
        <v>45</v>
      </c>
      <c r="B23" s="10">
        <v>4711152</v>
      </c>
      <c r="C23" s="12">
        <v>1448.3</v>
      </c>
      <c r="D23" s="12">
        <v>1115.9000000000001</v>
      </c>
      <c r="E23" s="12">
        <f t="shared" si="0"/>
        <v>77.048953946005668</v>
      </c>
      <c r="F23"/>
      <c r="G23"/>
      <c r="H23"/>
      <c r="I23"/>
    </row>
    <row r="24" spans="1:9" ht="31.5" customHeight="1" x14ac:dyDescent="0.25">
      <c r="A24" s="4" t="s">
        <v>46</v>
      </c>
      <c r="B24" s="10">
        <v>4711200</v>
      </c>
      <c r="C24" s="12">
        <v>2418</v>
      </c>
      <c r="D24" s="12">
        <v>343.3</v>
      </c>
      <c r="E24" s="12">
        <f t="shared" si="0"/>
        <v>14.197684036393715</v>
      </c>
      <c r="F24"/>
      <c r="G24"/>
      <c r="H24"/>
      <c r="I24"/>
    </row>
    <row r="25" spans="1:9" ht="20.25" customHeight="1" x14ac:dyDescent="0.25">
      <c r="A25" s="2" t="s">
        <v>9</v>
      </c>
      <c r="B25" s="3">
        <v>4713000</v>
      </c>
      <c r="C25" s="11">
        <f>SUM(C26:C35)</f>
        <v>59168</v>
      </c>
      <c r="D25" s="11">
        <f t="shared" ref="D25" si="2">SUM(D26:D35)</f>
        <v>31842.200000000004</v>
      </c>
      <c r="E25" s="11">
        <f t="shared" si="0"/>
        <v>53.816590048674961</v>
      </c>
      <c r="F25"/>
      <c r="G25"/>
      <c r="H25"/>
      <c r="I25"/>
    </row>
    <row r="26" spans="1:9" s="13" customFormat="1" ht="21" customHeight="1" x14ac:dyDescent="0.25">
      <c r="A26" s="4" t="s">
        <v>51</v>
      </c>
      <c r="B26" s="10">
        <v>4713105</v>
      </c>
      <c r="C26" s="12">
        <v>19667.2</v>
      </c>
      <c r="D26" s="12">
        <v>10095.299999999999</v>
      </c>
      <c r="E26" s="12">
        <f t="shared" si="0"/>
        <v>51.330641880898142</v>
      </c>
    </row>
    <row r="27" spans="1:9" ht="44.25" customHeight="1" x14ac:dyDescent="0.25">
      <c r="A27" s="4" t="s">
        <v>38</v>
      </c>
      <c r="B27" s="10">
        <v>4713111</v>
      </c>
      <c r="C27" s="12">
        <v>54</v>
      </c>
      <c r="D27" s="12">
        <v>0</v>
      </c>
      <c r="E27" s="12">
        <f t="shared" si="0"/>
        <v>0</v>
      </c>
      <c r="F27"/>
      <c r="G27"/>
      <c r="H27"/>
      <c r="I27"/>
    </row>
    <row r="28" spans="1:9" ht="21.75" customHeight="1" x14ac:dyDescent="0.25">
      <c r="A28" s="4" t="s">
        <v>47</v>
      </c>
      <c r="B28" s="10">
        <v>4713121</v>
      </c>
      <c r="C28" s="12">
        <v>11625.1</v>
      </c>
      <c r="D28" s="12">
        <v>8402.1</v>
      </c>
      <c r="E28" s="12">
        <f t="shared" si="0"/>
        <v>72.275507307464025</v>
      </c>
      <c r="F28"/>
      <c r="G28"/>
      <c r="H28"/>
      <c r="I28"/>
    </row>
    <row r="29" spans="1:9" ht="21" customHeight="1" x14ac:dyDescent="0.25">
      <c r="A29" s="4" t="s">
        <v>23</v>
      </c>
      <c r="B29" s="10">
        <v>4713123</v>
      </c>
      <c r="C29" s="12">
        <v>20</v>
      </c>
      <c r="D29" s="12">
        <v>0</v>
      </c>
      <c r="E29" s="12">
        <f t="shared" si="0"/>
        <v>0</v>
      </c>
      <c r="F29"/>
      <c r="G29"/>
      <c r="H29"/>
      <c r="I29"/>
    </row>
    <row r="30" spans="1:9" ht="21" customHeight="1" x14ac:dyDescent="0.25">
      <c r="A30" s="4" t="s">
        <v>24</v>
      </c>
      <c r="B30" s="10">
        <v>4713132</v>
      </c>
      <c r="C30" s="12">
        <v>16818</v>
      </c>
      <c r="D30" s="12">
        <v>6987.9</v>
      </c>
      <c r="E30" s="12">
        <f t="shared" si="0"/>
        <v>41.550124866214766</v>
      </c>
      <c r="F30"/>
      <c r="G30"/>
      <c r="H30"/>
      <c r="I30"/>
    </row>
    <row r="31" spans="1:9" ht="21.75" customHeight="1" x14ac:dyDescent="0.25">
      <c r="A31" s="4" t="s">
        <v>25</v>
      </c>
      <c r="B31" s="10">
        <v>4713133</v>
      </c>
      <c r="C31" s="12">
        <v>150</v>
      </c>
      <c r="D31" s="12">
        <v>0</v>
      </c>
      <c r="E31" s="12">
        <f t="shared" si="0"/>
        <v>0</v>
      </c>
      <c r="F31"/>
      <c r="G31"/>
      <c r="H31"/>
      <c r="I31"/>
    </row>
    <row r="32" spans="1:9" ht="33" customHeight="1" x14ac:dyDescent="0.25">
      <c r="A32" s="4" t="s">
        <v>26</v>
      </c>
      <c r="B32" s="10">
        <v>4713192</v>
      </c>
      <c r="C32" s="12">
        <v>1466.7</v>
      </c>
      <c r="D32" s="12">
        <v>0</v>
      </c>
      <c r="E32" s="12">
        <f t="shared" si="0"/>
        <v>0</v>
      </c>
      <c r="F32"/>
      <c r="G32"/>
      <c r="H32"/>
      <c r="I32"/>
    </row>
    <row r="33" spans="1:9" ht="20.25" customHeight="1" x14ac:dyDescent="0.25">
      <c r="A33" s="4" t="s">
        <v>10</v>
      </c>
      <c r="B33" s="10">
        <v>4713210</v>
      </c>
      <c r="C33" s="12">
        <v>68</v>
      </c>
      <c r="D33" s="12">
        <v>0</v>
      </c>
      <c r="E33" s="12">
        <f t="shared" si="0"/>
        <v>0</v>
      </c>
      <c r="F33"/>
      <c r="G33"/>
      <c r="H33"/>
      <c r="I33"/>
    </row>
    <row r="34" spans="1:9" ht="30" customHeight="1" x14ac:dyDescent="0.25">
      <c r="A34" s="4" t="s">
        <v>27</v>
      </c>
      <c r="B34" s="10">
        <v>4713241</v>
      </c>
      <c r="C34" s="12">
        <v>1486.8</v>
      </c>
      <c r="D34" s="12">
        <v>897</v>
      </c>
      <c r="E34" s="12">
        <f t="shared" si="0"/>
        <v>60.330912025827274</v>
      </c>
      <c r="F34"/>
      <c r="G34"/>
      <c r="H34"/>
      <c r="I34"/>
    </row>
    <row r="35" spans="1:9" ht="18.75" customHeight="1" x14ac:dyDescent="0.25">
      <c r="A35" s="4" t="s">
        <v>28</v>
      </c>
      <c r="B35" s="10">
        <v>4713242</v>
      </c>
      <c r="C35" s="12">
        <v>7812.2</v>
      </c>
      <c r="D35" s="12">
        <v>5459.9</v>
      </c>
      <c r="E35" s="12">
        <f t="shared" si="0"/>
        <v>69.889403753104119</v>
      </c>
      <c r="F35"/>
      <c r="G35"/>
      <c r="H35"/>
      <c r="I35"/>
    </row>
    <row r="36" spans="1:9" ht="18" customHeight="1" x14ac:dyDescent="0.25">
      <c r="A36" s="2" t="s">
        <v>11</v>
      </c>
      <c r="B36" s="3">
        <v>4714000</v>
      </c>
      <c r="C36" s="11">
        <f>SUM(C37:C40)</f>
        <v>29463.1</v>
      </c>
      <c r="D36" s="11">
        <f t="shared" ref="D36" si="3">SUM(D37:D40)</f>
        <v>14656.099999999999</v>
      </c>
      <c r="E36" s="11">
        <f t="shared" si="0"/>
        <v>49.743916967325234</v>
      </c>
      <c r="F36"/>
      <c r="G36"/>
      <c r="H36"/>
      <c r="I36"/>
    </row>
    <row r="37" spans="1:9" ht="18.75" customHeight="1" x14ac:dyDescent="0.25">
      <c r="A37" s="4" t="s">
        <v>29</v>
      </c>
      <c r="B37" s="10">
        <v>4714030</v>
      </c>
      <c r="C37" s="12">
        <v>19656.5</v>
      </c>
      <c r="D37" s="12">
        <v>9755.9</v>
      </c>
      <c r="E37" s="12">
        <f t="shared" si="0"/>
        <v>49.631928369750462</v>
      </c>
      <c r="F37"/>
      <c r="G37"/>
      <c r="H37"/>
      <c r="I37"/>
    </row>
    <row r="38" spans="1:9" ht="30" customHeight="1" x14ac:dyDescent="0.25">
      <c r="A38" s="4" t="s">
        <v>30</v>
      </c>
      <c r="B38" s="10">
        <v>4714060</v>
      </c>
      <c r="C38" s="12">
        <v>5922.8</v>
      </c>
      <c r="D38" s="12">
        <v>3112.4</v>
      </c>
      <c r="E38" s="12">
        <f t="shared" si="0"/>
        <v>52.549469845343424</v>
      </c>
      <c r="F38"/>
      <c r="G38"/>
      <c r="H38"/>
      <c r="I38"/>
    </row>
    <row r="39" spans="1:9" ht="20.25" customHeight="1" x14ac:dyDescent="0.25">
      <c r="A39" s="4" t="s">
        <v>31</v>
      </c>
      <c r="B39" s="10">
        <v>4714081</v>
      </c>
      <c r="C39" s="12">
        <v>3083.8</v>
      </c>
      <c r="D39" s="12">
        <v>1787.8</v>
      </c>
      <c r="E39" s="12">
        <f t="shared" si="0"/>
        <v>57.973928270315845</v>
      </c>
      <c r="F39"/>
      <c r="G39"/>
      <c r="H39"/>
      <c r="I39"/>
    </row>
    <row r="40" spans="1:9" ht="17.25" customHeight="1" x14ac:dyDescent="0.25">
      <c r="A40" s="4" t="s">
        <v>32</v>
      </c>
      <c r="B40" s="10">
        <v>4714082</v>
      </c>
      <c r="C40" s="12">
        <v>800</v>
      </c>
      <c r="D40" s="12">
        <v>0</v>
      </c>
      <c r="E40" s="12">
        <f t="shared" si="0"/>
        <v>0</v>
      </c>
      <c r="F40"/>
      <c r="G40"/>
      <c r="H40"/>
      <c r="I40"/>
    </row>
    <row r="41" spans="1:9" ht="19.5" customHeight="1" x14ac:dyDescent="0.25">
      <c r="A41" s="2" t="s">
        <v>12</v>
      </c>
      <c r="B41" s="3">
        <v>4715000</v>
      </c>
      <c r="C41" s="11">
        <f>C42+C43</f>
        <v>40857.1</v>
      </c>
      <c r="D41" s="11">
        <f t="shared" ref="D41" si="4">D42+D43</f>
        <v>18954.099999999999</v>
      </c>
      <c r="E41" s="11">
        <f t="shared" si="0"/>
        <v>46.391202508254374</v>
      </c>
      <c r="F41"/>
      <c r="G41"/>
      <c r="H41"/>
      <c r="I41"/>
    </row>
    <row r="42" spans="1:9" ht="27.75" customHeight="1" x14ac:dyDescent="0.25">
      <c r="A42" s="4" t="s">
        <v>33</v>
      </c>
      <c r="B42" s="10">
        <v>4715031</v>
      </c>
      <c r="C42" s="12">
        <v>40757.1</v>
      </c>
      <c r="D42" s="12">
        <v>18954.099999999999</v>
      </c>
      <c r="E42" s="12">
        <f t="shared" si="0"/>
        <v>46.505026118148741</v>
      </c>
      <c r="F42"/>
      <c r="G42"/>
      <c r="H42"/>
      <c r="I42"/>
    </row>
    <row r="43" spans="1:9" ht="30.75" customHeight="1" x14ac:dyDescent="0.25">
      <c r="A43" s="4" t="s">
        <v>34</v>
      </c>
      <c r="B43" s="10">
        <v>4715061</v>
      </c>
      <c r="C43" s="12">
        <v>100</v>
      </c>
      <c r="D43" s="12">
        <v>0</v>
      </c>
      <c r="E43" s="12">
        <f t="shared" si="0"/>
        <v>0</v>
      </c>
      <c r="F43"/>
      <c r="G43"/>
      <c r="H43"/>
      <c r="I43"/>
    </row>
    <row r="44" spans="1:9" ht="21" customHeight="1" x14ac:dyDescent="0.25">
      <c r="A44" s="2" t="s">
        <v>13</v>
      </c>
      <c r="B44" s="3">
        <v>4716000</v>
      </c>
      <c r="C44" s="11">
        <f>SUM(C45:C46)</f>
        <v>12406.9</v>
      </c>
      <c r="D44" s="11">
        <f t="shared" ref="D44" si="5">SUM(D45:D46)</f>
        <v>12406.9</v>
      </c>
      <c r="E44" s="11">
        <f t="shared" si="0"/>
        <v>100</v>
      </c>
      <c r="F44"/>
      <c r="G44"/>
      <c r="H44"/>
      <c r="I44"/>
    </row>
    <row r="45" spans="1:9" ht="21" customHeight="1" x14ac:dyDescent="0.25">
      <c r="A45" s="4" t="s">
        <v>36</v>
      </c>
      <c r="B45" s="10">
        <v>4716011</v>
      </c>
      <c r="C45" s="12">
        <v>2210.9</v>
      </c>
      <c r="D45" s="12">
        <v>2210.9</v>
      </c>
      <c r="E45" s="12">
        <f t="shared" si="0"/>
        <v>100</v>
      </c>
      <c r="F45"/>
      <c r="G45"/>
      <c r="H45"/>
      <c r="I45"/>
    </row>
    <row r="46" spans="1:9" ht="19.5" customHeight="1" x14ac:dyDescent="0.25">
      <c r="A46" s="4" t="s">
        <v>35</v>
      </c>
      <c r="B46" s="10">
        <v>4716030</v>
      </c>
      <c r="C46" s="12">
        <v>10196</v>
      </c>
      <c r="D46" s="12">
        <v>10196</v>
      </c>
      <c r="E46" s="12">
        <f t="shared" si="0"/>
        <v>100</v>
      </c>
      <c r="F46"/>
      <c r="G46"/>
      <c r="H46"/>
      <c r="I46"/>
    </row>
    <row r="47" spans="1:9" ht="21" customHeight="1" x14ac:dyDescent="0.25">
      <c r="A47" s="2" t="s">
        <v>14</v>
      </c>
      <c r="B47" s="3"/>
      <c r="C47" s="11">
        <f>C8+C10+C25+C36+C41+C44</f>
        <v>2798043</v>
      </c>
      <c r="D47" s="11">
        <f>D8+D10+D25+D36+D41+D44</f>
        <v>1438060.2999999998</v>
      </c>
      <c r="E47" s="11">
        <f t="shared" si="0"/>
        <v>51.395218014876818</v>
      </c>
      <c r="F47"/>
      <c r="G47"/>
      <c r="H47"/>
      <c r="I47"/>
    </row>
    <row r="48" spans="1:9" ht="20.25" customHeight="1" x14ac:dyDescent="0.25">
      <c r="A48" s="3" t="s">
        <v>15</v>
      </c>
      <c r="B48" s="10"/>
      <c r="C48" s="12"/>
      <c r="D48" s="12"/>
      <c r="E48" s="11"/>
      <c r="F48"/>
      <c r="G48"/>
      <c r="H48"/>
      <c r="I48"/>
    </row>
    <row r="49" spans="1:9" ht="21" customHeight="1" x14ac:dyDescent="0.25">
      <c r="A49" s="2" t="s">
        <v>8</v>
      </c>
      <c r="B49" s="3">
        <v>4711000</v>
      </c>
      <c r="C49" s="11">
        <f>SUM(C50:C56)</f>
        <v>294153.5</v>
      </c>
      <c r="D49" s="11">
        <f>SUM(D50:D56)</f>
        <v>20526.899999999998</v>
      </c>
      <c r="E49" s="11">
        <f t="shared" si="0"/>
        <v>6.9782953457973456</v>
      </c>
      <c r="F49"/>
      <c r="G49"/>
      <c r="H49"/>
      <c r="I49"/>
    </row>
    <row r="50" spans="1:9" ht="20.25" customHeight="1" x14ac:dyDescent="0.25">
      <c r="A50" s="4" t="s">
        <v>20</v>
      </c>
      <c r="B50" s="10">
        <v>4711010</v>
      </c>
      <c r="C50" s="12">
        <v>152433.60000000001</v>
      </c>
      <c r="D50" s="12">
        <v>14374.1</v>
      </c>
      <c r="E50" s="12">
        <f t="shared" si="0"/>
        <v>9.4297451480513477</v>
      </c>
      <c r="F50"/>
      <c r="G50"/>
      <c r="H50"/>
      <c r="I50"/>
    </row>
    <row r="51" spans="1:9" ht="21" customHeight="1" x14ac:dyDescent="0.25">
      <c r="A51" s="4" t="s">
        <v>43</v>
      </c>
      <c r="B51" s="10">
        <v>4711021</v>
      </c>
      <c r="C51" s="12">
        <v>132924.1</v>
      </c>
      <c r="D51" s="12">
        <v>3073.8</v>
      </c>
      <c r="E51" s="12">
        <f t="shared" si="0"/>
        <v>2.3124474794262291</v>
      </c>
      <c r="F51"/>
      <c r="G51"/>
      <c r="H51"/>
      <c r="I51"/>
    </row>
    <row r="52" spans="1:9" ht="32.25" customHeight="1" x14ac:dyDescent="0.25">
      <c r="A52" s="4" t="s">
        <v>40</v>
      </c>
      <c r="B52" s="10">
        <v>4711022</v>
      </c>
      <c r="C52" s="12">
        <v>0</v>
      </c>
      <c r="D52" s="12">
        <v>14.6</v>
      </c>
      <c r="E52" s="14" t="e">
        <f t="shared" si="0"/>
        <v>#DIV/0!</v>
      </c>
      <c r="F52"/>
      <c r="G52"/>
      <c r="H52"/>
      <c r="I52"/>
    </row>
    <row r="53" spans="1:9" ht="21.75" customHeight="1" x14ac:dyDescent="0.25">
      <c r="A53" s="4" t="s">
        <v>50</v>
      </c>
      <c r="B53" s="10">
        <v>4711026</v>
      </c>
      <c r="C53" s="12">
        <v>27.2</v>
      </c>
      <c r="D53" s="12">
        <v>0</v>
      </c>
      <c r="E53" s="12">
        <f t="shared" si="0"/>
        <v>0</v>
      </c>
      <c r="F53"/>
      <c r="G53"/>
      <c r="H53"/>
      <c r="I53"/>
    </row>
    <row r="54" spans="1:9" ht="30" customHeight="1" x14ac:dyDescent="0.25">
      <c r="A54" s="4" t="s">
        <v>41</v>
      </c>
      <c r="B54" s="10">
        <v>4711070</v>
      </c>
      <c r="C54" s="12">
        <v>1210.0999999999999</v>
      </c>
      <c r="D54" s="12">
        <v>227.7</v>
      </c>
      <c r="E54" s="12">
        <f t="shared" si="0"/>
        <v>18.816626725064044</v>
      </c>
      <c r="F54"/>
      <c r="G54"/>
      <c r="H54"/>
      <c r="I54"/>
    </row>
    <row r="55" spans="1:9" ht="19.5" customHeight="1" x14ac:dyDescent="0.25">
      <c r="A55" s="4" t="s">
        <v>42</v>
      </c>
      <c r="B55" s="10">
        <v>4711080</v>
      </c>
      <c r="C55" s="12">
        <v>7558.5</v>
      </c>
      <c r="D55" s="12">
        <v>2825.1</v>
      </c>
      <c r="E55" s="12">
        <f t="shared" si="0"/>
        <v>37.376463584044451</v>
      </c>
      <c r="F55"/>
      <c r="G55"/>
      <c r="H55"/>
      <c r="I55"/>
    </row>
    <row r="56" spans="1:9" ht="30" customHeight="1" x14ac:dyDescent="0.25">
      <c r="A56" s="4" t="s">
        <v>44</v>
      </c>
      <c r="B56" s="10">
        <v>4711151</v>
      </c>
      <c r="C56" s="12">
        <v>0</v>
      </c>
      <c r="D56" s="12">
        <v>11.6</v>
      </c>
      <c r="E56" s="14" t="e">
        <f t="shared" ref="E56" si="6">D56/C56*100</f>
        <v>#DIV/0!</v>
      </c>
      <c r="F56"/>
      <c r="G56"/>
      <c r="H56"/>
      <c r="I56"/>
    </row>
    <row r="57" spans="1:9" ht="22.5" customHeight="1" x14ac:dyDescent="0.25">
      <c r="A57" s="2" t="s">
        <v>9</v>
      </c>
      <c r="B57" s="3">
        <v>4713000</v>
      </c>
      <c r="C57" s="11">
        <f>SUM(C58:C60)</f>
        <v>1824.4</v>
      </c>
      <c r="D57" s="11">
        <f>SUM(D58:D60)</f>
        <v>4601.5</v>
      </c>
      <c r="E57" s="11">
        <f t="shared" si="0"/>
        <v>252.21990791493093</v>
      </c>
      <c r="F57"/>
      <c r="G57"/>
      <c r="H57"/>
      <c r="I57"/>
    </row>
    <row r="58" spans="1:9" ht="21.75" customHeight="1" x14ac:dyDescent="0.25">
      <c r="A58" s="4" t="s">
        <v>48</v>
      </c>
      <c r="B58" s="10">
        <v>4713031</v>
      </c>
      <c r="C58" s="12">
        <v>643.20000000000005</v>
      </c>
      <c r="D58" s="12">
        <v>0</v>
      </c>
      <c r="E58" s="12">
        <f t="shared" si="0"/>
        <v>0</v>
      </c>
      <c r="F58"/>
      <c r="G58"/>
      <c r="H58"/>
      <c r="I58"/>
    </row>
    <row r="59" spans="1:9" s="13" customFormat="1" ht="21.75" customHeight="1" x14ac:dyDescent="0.25">
      <c r="A59" s="4" t="s">
        <v>51</v>
      </c>
      <c r="B59" s="10">
        <v>4713105</v>
      </c>
      <c r="C59" s="12">
        <v>0</v>
      </c>
      <c r="D59" s="12">
        <v>4290.6000000000004</v>
      </c>
      <c r="E59" s="14" t="e">
        <f t="shared" si="0"/>
        <v>#DIV/0!</v>
      </c>
    </row>
    <row r="60" spans="1:9" ht="21.75" customHeight="1" x14ac:dyDescent="0.25">
      <c r="A60" s="4" t="s">
        <v>24</v>
      </c>
      <c r="B60" s="10">
        <v>4713132</v>
      </c>
      <c r="C60" s="12">
        <v>1181.2</v>
      </c>
      <c r="D60" s="12">
        <v>310.89999999999998</v>
      </c>
      <c r="E60" s="12">
        <f t="shared" si="0"/>
        <v>26.320690822891972</v>
      </c>
      <c r="F60"/>
      <c r="G60"/>
      <c r="H60"/>
      <c r="I60"/>
    </row>
    <row r="61" spans="1:9" ht="21.75" customHeight="1" x14ac:dyDescent="0.25">
      <c r="A61" s="2" t="s">
        <v>11</v>
      </c>
      <c r="B61" s="3">
        <v>4714000</v>
      </c>
      <c r="C61" s="11">
        <f>SUM(C62:C62)</f>
        <v>4211.3</v>
      </c>
      <c r="D61" s="11">
        <f>SUM(D62:D62)</f>
        <v>306.10000000000002</v>
      </c>
      <c r="E61" s="11">
        <f t="shared" si="0"/>
        <v>7.2685394058841695</v>
      </c>
      <c r="F61"/>
      <c r="G61"/>
      <c r="H61"/>
      <c r="I61"/>
    </row>
    <row r="62" spans="1:9" ht="33.75" customHeight="1" x14ac:dyDescent="0.25">
      <c r="A62" s="4" t="s">
        <v>30</v>
      </c>
      <c r="B62" s="10">
        <v>4714060</v>
      </c>
      <c r="C62" s="12">
        <v>4211.3</v>
      </c>
      <c r="D62" s="12">
        <v>306.10000000000002</v>
      </c>
      <c r="E62" s="12">
        <f t="shared" si="0"/>
        <v>7.2685394058841695</v>
      </c>
      <c r="F62"/>
      <c r="G62"/>
      <c r="H62"/>
      <c r="I62"/>
    </row>
    <row r="63" spans="1:9" ht="21.75" customHeight="1" x14ac:dyDescent="0.25">
      <c r="A63" s="2" t="s">
        <v>12</v>
      </c>
      <c r="B63" s="3">
        <v>4715000</v>
      </c>
      <c r="C63" s="11">
        <f>SUM(C64:C65)</f>
        <v>2889.8</v>
      </c>
      <c r="D63" s="11">
        <f>SUM(D64:D65)</f>
        <v>61.2</v>
      </c>
      <c r="E63" s="11">
        <f>D63/C63*100</f>
        <v>2.1177936189355666</v>
      </c>
      <c r="F63"/>
      <c r="G63"/>
      <c r="H63"/>
      <c r="I63"/>
    </row>
    <row r="64" spans="1:9" ht="30.75" customHeight="1" x14ac:dyDescent="0.25">
      <c r="A64" s="4" t="s">
        <v>33</v>
      </c>
      <c r="B64" s="10">
        <v>4715031</v>
      </c>
      <c r="C64" s="12">
        <v>2239.8000000000002</v>
      </c>
      <c r="D64" s="12">
        <v>61.2</v>
      </c>
      <c r="E64" s="12">
        <f t="shared" si="0"/>
        <v>2.7323868202518078</v>
      </c>
      <c r="F64"/>
      <c r="G64"/>
      <c r="H64"/>
      <c r="I64"/>
    </row>
    <row r="65" spans="1:9" ht="21" customHeight="1" x14ac:dyDescent="0.25">
      <c r="A65" s="4" t="s">
        <v>55</v>
      </c>
      <c r="B65" s="10">
        <v>4715041</v>
      </c>
      <c r="C65" s="12">
        <v>650</v>
      </c>
      <c r="D65" s="12">
        <v>0</v>
      </c>
      <c r="E65" s="12">
        <f t="shared" si="0"/>
        <v>0</v>
      </c>
      <c r="F65"/>
      <c r="G65"/>
      <c r="H65"/>
      <c r="I65"/>
    </row>
    <row r="66" spans="1:9" ht="21.75" customHeight="1" x14ac:dyDescent="0.25">
      <c r="A66" s="2" t="s">
        <v>13</v>
      </c>
      <c r="B66" s="3">
        <v>4716000</v>
      </c>
      <c r="C66" s="11">
        <f>SUM(C67:C69)</f>
        <v>131417</v>
      </c>
      <c r="D66" s="11">
        <f>SUM(D67:D69)</f>
        <v>0</v>
      </c>
      <c r="E66" s="11">
        <f t="shared" si="0"/>
        <v>0</v>
      </c>
      <c r="F66"/>
      <c r="G66"/>
      <c r="H66"/>
      <c r="I66"/>
    </row>
    <row r="67" spans="1:9" ht="21" customHeight="1" x14ac:dyDescent="0.25">
      <c r="A67" s="4" t="s">
        <v>36</v>
      </c>
      <c r="B67" s="10">
        <v>4716011</v>
      </c>
      <c r="C67" s="12">
        <v>98297.1</v>
      </c>
      <c r="D67" s="12">
        <v>0</v>
      </c>
      <c r="E67" s="12">
        <f t="shared" si="0"/>
        <v>0</v>
      </c>
      <c r="F67"/>
      <c r="G67"/>
      <c r="H67"/>
      <c r="I67"/>
    </row>
    <row r="68" spans="1:9" ht="22.5" customHeight="1" x14ac:dyDescent="0.25">
      <c r="A68" s="4" t="s">
        <v>39</v>
      </c>
      <c r="B68" s="10">
        <v>4716015</v>
      </c>
      <c r="C68" s="12">
        <v>29919.9</v>
      </c>
      <c r="D68" s="12">
        <v>0</v>
      </c>
      <c r="E68" s="12">
        <f t="shared" si="0"/>
        <v>0</v>
      </c>
      <c r="F68"/>
      <c r="G68"/>
      <c r="H68"/>
      <c r="I68"/>
    </row>
    <row r="69" spans="1:9" ht="30.75" customHeight="1" x14ac:dyDescent="0.25">
      <c r="A69" s="4" t="s">
        <v>56</v>
      </c>
      <c r="B69" s="10">
        <v>4716020</v>
      </c>
      <c r="C69" s="12">
        <v>3200</v>
      </c>
      <c r="D69" s="12">
        <v>0</v>
      </c>
      <c r="E69" s="12">
        <f t="shared" si="0"/>
        <v>0</v>
      </c>
      <c r="F69"/>
      <c r="G69"/>
      <c r="H69"/>
      <c r="I69"/>
    </row>
    <row r="70" spans="1:9" ht="21" customHeight="1" x14ac:dyDescent="0.25">
      <c r="A70" s="2" t="s">
        <v>19</v>
      </c>
      <c r="B70" s="3">
        <v>4717300</v>
      </c>
      <c r="C70" s="11">
        <f>SUM(C71:C72)</f>
        <v>19000</v>
      </c>
      <c r="D70" s="11">
        <f t="shared" ref="D70" si="7">SUM(D71:D72)</f>
        <v>0</v>
      </c>
      <c r="E70" s="11">
        <f t="shared" si="0"/>
        <v>0</v>
      </c>
      <c r="F70"/>
      <c r="G70"/>
      <c r="H70"/>
      <c r="I70"/>
    </row>
    <row r="71" spans="1:9" ht="21" customHeight="1" x14ac:dyDescent="0.25">
      <c r="A71" s="4" t="s">
        <v>52</v>
      </c>
      <c r="B71" s="10">
        <v>4717321</v>
      </c>
      <c r="C71" s="12">
        <v>18000</v>
      </c>
      <c r="D71" s="12">
        <v>0</v>
      </c>
      <c r="E71" s="12">
        <f t="shared" si="0"/>
        <v>0</v>
      </c>
      <c r="F71"/>
      <c r="G71"/>
      <c r="H71"/>
      <c r="I71"/>
    </row>
    <row r="72" spans="1:9" ht="21.75" customHeight="1" x14ac:dyDescent="0.25">
      <c r="A72" s="4" t="s">
        <v>53</v>
      </c>
      <c r="B72" s="10">
        <v>4717323</v>
      </c>
      <c r="C72" s="12">
        <v>1000</v>
      </c>
      <c r="D72" s="12">
        <v>0</v>
      </c>
      <c r="E72" s="12">
        <f t="shared" si="0"/>
        <v>0</v>
      </c>
      <c r="F72"/>
      <c r="G72"/>
      <c r="H72"/>
      <c r="I72"/>
    </row>
    <row r="73" spans="1:9" ht="18.75" customHeight="1" x14ac:dyDescent="0.25">
      <c r="A73" s="2" t="s">
        <v>16</v>
      </c>
      <c r="B73" s="3">
        <v>4717600</v>
      </c>
      <c r="C73" s="11">
        <f>C74</f>
        <v>1723.3</v>
      </c>
      <c r="D73" s="11">
        <f>D74</f>
        <v>1723.3</v>
      </c>
      <c r="E73" s="11">
        <f t="shared" si="0"/>
        <v>100</v>
      </c>
      <c r="F73"/>
      <c r="G73"/>
      <c r="H73"/>
      <c r="I73"/>
    </row>
    <row r="74" spans="1:9" ht="57.75" customHeight="1" x14ac:dyDescent="0.25">
      <c r="A74" s="4" t="s">
        <v>37</v>
      </c>
      <c r="B74" s="10">
        <v>4717691</v>
      </c>
      <c r="C74" s="12">
        <v>1723.3</v>
      </c>
      <c r="D74" s="12">
        <v>1723.3</v>
      </c>
      <c r="E74" s="12">
        <f t="shared" si="0"/>
        <v>100</v>
      </c>
      <c r="F74"/>
      <c r="G74"/>
      <c r="H74"/>
      <c r="I74"/>
    </row>
    <row r="75" spans="1:9" ht="19.5" customHeight="1" x14ac:dyDescent="0.25">
      <c r="A75" s="2" t="s">
        <v>17</v>
      </c>
      <c r="B75" s="3"/>
      <c r="C75" s="11">
        <f>C49+C57+C61+C63+C66+C70+C73</f>
        <v>455219.3</v>
      </c>
      <c r="D75" s="11">
        <f>D49+D57+D61+D63+D66+D70+D73</f>
        <v>27218.999999999996</v>
      </c>
      <c r="E75" s="11">
        <f t="shared" si="0"/>
        <v>5.9793159033459258</v>
      </c>
      <c r="F75"/>
      <c r="G75"/>
      <c r="H75"/>
      <c r="I75"/>
    </row>
    <row r="76" spans="1:9" ht="19.5" customHeight="1" x14ac:dyDescent="0.25">
      <c r="A76" s="2" t="s">
        <v>18</v>
      </c>
      <c r="B76" s="3"/>
      <c r="C76" s="11">
        <f>C47+C75</f>
        <v>3253262.3</v>
      </c>
      <c r="D76" s="11">
        <f>D47+D75</f>
        <v>1465279.2999999998</v>
      </c>
      <c r="E76" s="11">
        <f t="shared" si="0"/>
        <v>45.040306156684629</v>
      </c>
      <c r="F76"/>
      <c r="G76"/>
      <c r="H76"/>
      <c r="I76"/>
    </row>
    <row r="77" spans="1:9" x14ac:dyDescent="0.25">
      <c r="F77"/>
      <c r="G77"/>
      <c r="H77"/>
      <c r="I77"/>
    </row>
    <row r="78" spans="1:9" x14ac:dyDescent="0.25">
      <c r="F78"/>
      <c r="G78"/>
      <c r="H78"/>
      <c r="I78"/>
    </row>
    <row r="79" spans="1:9" x14ac:dyDescent="0.25">
      <c r="F79"/>
      <c r="G79"/>
      <c r="H79"/>
      <c r="I79"/>
    </row>
    <row r="80" spans="1:9" x14ac:dyDescent="0.25">
      <c r="F80"/>
      <c r="G80"/>
      <c r="H80"/>
      <c r="I80"/>
    </row>
    <row r="81" spans="1:9" x14ac:dyDescent="0.25">
      <c r="F81"/>
      <c r="G81"/>
      <c r="H81"/>
      <c r="I81"/>
    </row>
    <row r="82" spans="1:9" x14ac:dyDescent="0.25">
      <c r="F82"/>
      <c r="G82"/>
      <c r="H82"/>
      <c r="I82"/>
    </row>
    <row r="83" spans="1:9" x14ac:dyDescent="0.25">
      <c r="F83"/>
      <c r="G83"/>
      <c r="H83"/>
      <c r="I83"/>
    </row>
    <row r="84" spans="1:9" x14ac:dyDescent="0.25">
      <c r="F84"/>
      <c r="G84"/>
      <c r="H84"/>
      <c r="I84"/>
    </row>
    <row r="85" spans="1:9" x14ac:dyDescent="0.25">
      <c r="A85"/>
      <c r="B85"/>
      <c r="C85"/>
      <c r="D85"/>
      <c r="E85"/>
      <c r="F85"/>
      <c r="G85"/>
      <c r="H85"/>
      <c r="I85"/>
    </row>
    <row r="86" spans="1:9" x14ac:dyDescent="0.25">
      <c r="A86"/>
      <c r="B86"/>
      <c r="C86"/>
      <c r="D86"/>
      <c r="E86"/>
      <c r="F86"/>
      <c r="G86"/>
      <c r="H86"/>
      <c r="I86"/>
    </row>
    <row r="87" spans="1:9" x14ac:dyDescent="0.25">
      <c r="A87"/>
      <c r="B87"/>
      <c r="C87"/>
      <c r="D87"/>
      <c r="E87"/>
      <c r="F87"/>
      <c r="G87"/>
      <c r="H87"/>
      <c r="I87"/>
    </row>
    <row r="88" spans="1:9" x14ac:dyDescent="0.25">
      <c r="A88"/>
      <c r="B88"/>
      <c r="C88"/>
      <c r="D88"/>
      <c r="E88"/>
      <c r="F88"/>
      <c r="G88"/>
      <c r="H88"/>
      <c r="I88"/>
    </row>
    <row r="89" spans="1:9" x14ac:dyDescent="0.25">
      <c r="A89"/>
      <c r="B89"/>
      <c r="C89"/>
      <c r="D89"/>
      <c r="E89"/>
      <c r="F89"/>
      <c r="G89"/>
      <c r="H89"/>
      <c r="I89"/>
    </row>
    <row r="90" spans="1:9" x14ac:dyDescent="0.25">
      <c r="A90"/>
      <c r="B90"/>
      <c r="C90"/>
      <c r="D90"/>
      <c r="E90"/>
      <c r="F90"/>
      <c r="G90"/>
      <c r="H90"/>
      <c r="I90"/>
    </row>
    <row r="91" spans="1:9" x14ac:dyDescent="0.25">
      <c r="A91"/>
      <c r="B91"/>
      <c r="C91"/>
      <c r="D91"/>
      <c r="E91"/>
      <c r="F91"/>
      <c r="G91"/>
      <c r="H91"/>
      <c r="I91"/>
    </row>
  </sheetData>
  <mergeCells count="3">
    <mergeCell ref="A1:E1"/>
    <mergeCell ref="A2:E2"/>
    <mergeCell ref="A3:E3"/>
  </mergeCells>
  <pageMargins left="0.59055118110236227" right="0.19685039370078741" top="3.937007874015748E-2" bottom="3.937007874015748E-2" header="0.31496062992125984" footer="0.31496062992125984"/>
  <pageSetup paperSize="9" scale="8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січень-вересень 2022</vt:lpstr>
      <vt:lpstr>'січень-вересень 2022'!Заголовки_для_печати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2022-10-06T12:39:06Z</dcterms:modified>
</cp:coreProperties>
</file>