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445" windowWidth="15120" windowHeight="5670" tabRatio="845"/>
  </bookViews>
  <sheets>
    <sheet name="січень 2025" sheetId="1" r:id="rId1"/>
  </sheets>
  <definedNames>
    <definedName name="_xlnm.Print_Titles" localSheetId="0">'січень 2025'!$5:$6</definedName>
  </definedNames>
  <calcPr calcId="145621" refMode="R1C1"/>
</workbook>
</file>

<file path=xl/calcChain.xml><?xml version="1.0" encoding="utf-8"?>
<calcChain xmlns="http://schemas.openxmlformats.org/spreadsheetml/2006/main">
  <c r="F49" i="1" l="1"/>
  <c r="G49" i="1" s="1"/>
  <c r="D49" i="1"/>
  <c r="E49" i="1" s="1"/>
  <c r="C49" i="1"/>
  <c r="G51" i="1"/>
  <c r="G50" i="1"/>
  <c r="E50" i="1"/>
  <c r="G43" i="1" l="1"/>
  <c r="E43" i="1"/>
  <c r="F42" i="1"/>
  <c r="D42" i="1"/>
  <c r="C42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2" i="1"/>
  <c r="G33" i="1"/>
  <c r="G34" i="1"/>
  <c r="G36" i="1"/>
  <c r="G37" i="1"/>
  <c r="G39" i="1"/>
  <c r="G45" i="1"/>
  <c r="G46" i="1"/>
  <c r="G47" i="1"/>
  <c r="G48" i="1"/>
  <c r="G52" i="1"/>
  <c r="G54" i="1"/>
  <c r="G56" i="1"/>
  <c r="G58" i="1"/>
  <c r="G59" i="1"/>
  <c r="G61" i="1"/>
  <c r="G62" i="1"/>
  <c r="F60" i="1"/>
  <c r="F57" i="1"/>
  <c r="F55" i="1"/>
  <c r="F53" i="1"/>
  <c r="F44" i="1"/>
  <c r="F38" i="1"/>
  <c r="F35" i="1"/>
  <c r="F31" i="1"/>
  <c r="F23" i="1"/>
  <c r="F10" i="1"/>
  <c r="F8" i="1"/>
  <c r="C8" i="1"/>
  <c r="D8" i="1"/>
  <c r="G8" i="1" s="1"/>
  <c r="E9" i="1"/>
  <c r="C10" i="1"/>
  <c r="D10" i="1"/>
  <c r="E11" i="1"/>
  <c r="E12" i="1"/>
  <c r="E13" i="1"/>
  <c r="E14" i="1"/>
  <c r="E15" i="1"/>
  <c r="E16" i="1"/>
  <c r="E17" i="1"/>
  <c r="E18" i="1"/>
  <c r="E19" i="1"/>
  <c r="E20" i="1"/>
  <c r="E21" i="1"/>
  <c r="E22" i="1"/>
  <c r="C23" i="1"/>
  <c r="D23" i="1"/>
  <c r="E24" i="1"/>
  <c r="E25" i="1"/>
  <c r="E26" i="1"/>
  <c r="E27" i="1"/>
  <c r="E28" i="1"/>
  <c r="E29" i="1"/>
  <c r="E30" i="1"/>
  <c r="C31" i="1"/>
  <c r="D31" i="1"/>
  <c r="E32" i="1"/>
  <c r="E33" i="1"/>
  <c r="E34" i="1"/>
  <c r="C35" i="1"/>
  <c r="D35" i="1"/>
  <c r="E36" i="1"/>
  <c r="E37" i="1"/>
  <c r="C38" i="1"/>
  <c r="D38" i="1"/>
  <c r="E39" i="1"/>
  <c r="C44" i="1"/>
  <c r="D44" i="1"/>
  <c r="E45" i="1"/>
  <c r="E46" i="1"/>
  <c r="E47" i="1"/>
  <c r="E48" i="1"/>
  <c r="E52" i="1"/>
  <c r="C53" i="1"/>
  <c r="D53" i="1"/>
  <c r="E54" i="1"/>
  <c r="C55" i="1"/>
  <c r="D55" i="1"/>
  <c r="E56" i="1"/>
  <c r="C57" i="1"/>
  <c r="D57" i="1"/>
  <c r="E58" i="1"/>
  <c r="E59" i="1"/>
  <c r="C60" i="1"/>
  <c r="D60" i="1"/>
  <c r="E61" i="1"/>
  <c r="E62" i="1"/>
  <c r="E53" i="1" l="1"/>
  <c r="G42" i="1"/>
  <c r="E57" i="1"/>
  <c r="E35" i="1"/>
  <c r="E31" i="1"/>
  <c r="E44" i="1"/>
  <c r="C63" i="1"/>
  <c r="G31" i="1"/>
  <c r="G53" i="1"/>
  <c r="E60" i="1"/>
  <c r="E55" i="1"/>
  <c r="E38" i="1"/>
  <c r="G35" i="1"/>
  <c r="F63" i="1"/>
  <c r="G60" i="1"/>
  <c r="G57" i="1"/>
  <c r="G38" i="1"/>
  <c r="D63" i="1"/>
  <c r="G63" i="1" s="1"/>
  <c r="G23" i="1"/>
  <c r="C40" i="1"/>
  <c r="E23" i="1"/>
  <c r="E10" i="1"/>
  <c r="D40" i="1"/>
  <c r="G10" i="1"/>
  <c r="E8" i="1"/>
  <c r="G44" i="1"/>
  <c r="F40" i="1"/>
  <c r="E42" i="1"/>
  <c r="G55" i="1"/>
  <c r="C64" i="1" l="1"/>
  <c r="F64" i="1"/>
  <c r="E40" i="1"/>
  <c r="G40" i="1"/>
  <c r="E63" i="1"/>
  <c r="D64" i="1"/>
  <c r="E64" i="1" l="1"/>
  <c r="G64" i="1"/>
</calcChain>
</file>

<file path=xl/sharedStrings.xml><?xml version="1.0" encoding="utf-8"?>
<sst xmlns="http://schemas.openxmlformats.org/spreadsheetml/2006/main" count="71" uniqueCount="56">
  <si>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</si>
  <si>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</si>
  <si>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</si>
  <si>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</si>
  <si>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</si>
  <si>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</si>
  <si>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</si>
  <si>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</si>
  <si>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</si>
  <si>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</si>
  <si>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</si>
  <si>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</si>
  <si>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</si>
  <si>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</si>
  <si>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</si>
  <si>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</si>
  <si>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</si>
  <si>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</si>
  <si>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</si>
  <si>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</si>
  <si>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</si>
  <si>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</si>
  <si>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</si>
  <si>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</si>
  <si>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</si>
  <si>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</si>
  <si>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</si>
  <si>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</si>
  <si>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</si>
  <si>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</si>
  <si>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</si>
  <si>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</si>
  <si>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</si>
  <si>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</si>
  <si>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</si>
  <si>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</si>
  <si>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</si>
  <si>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</si>
  <si>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</si>
  <si>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</si>
  <si>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</si>
  <si>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</si>
  <si>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</si>
  <si>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Будівництво освітніх установ та закладів</t>
  </si>
  <si>
    <t>Будівництво установ та закладів соціальної сфери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</si>
  <si>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</si>
  <si>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Виконано станом на 01.02 2024 року</t>
  </si>
  <si>
    <t>5=4/3*100</t>
  </si>
  <si>
    <t>7=4-6</t>
  </si>
  <si>
    <t>щодо використання бюджетних коштів за січень 2025 року</t>
  </si>
  <si>
    <t>Затверджені видатки на 2025 рік з урахуванням змін</t>
  </si>
  <si>
    <t>Виконано станом на 01.02 2025 року</t>
  </si>
  <si>
    <t>Відхилення виконання 2025 до 2024 року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</si>
  <si>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</si>
  <si>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</si>
  <si>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Надання спеціалізованої освіти мистецькими школами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</si>
</sst>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48" workbookViewId="0">
      <selection activeCell="K53" sqref="K53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7" t="s">
        <v>3</v>
      </c>
      <c r="B1" s="17"/>
      <c r="C1" s="17"/>
      <c r="D1" s="17"/>
      <c r="E1" s="17"/>
      <c r="F1" s="17"/>
      <c r="G1" s="17"/>
      <c r="H1"/>
      <c r="I1"/>
    </row>
    <row r="2" spans="1:9" ht="21" customHeight="1" x14ac:dyDescent="0.25">
      <c r="A2" s="17" t="s">
        <v>49</v>
      </c>
      <c r="B2" s="17"/>
      <c r="C2" s="17"/>
      <c r="D2" s="17"/>
      <c r="E2" s="17"/>
      <c r="F2" s="17"/>
      <c r="G2" s="17"/>
      <c r="H2"/>
      <c r="I2"/>
    </row>
    <row r="3" spans="1:9" ht="21" customHeight="1" x14ac:dyDescent="0.25">
      <c r="A3" s="17" t="s">
        <v>4</v>
      </c>
      <c r="B3" s="17"/>
      <c r="C3" s="17"/>
      <c r="D3" s="17"/>
      <c r="E3" s="17"/>
      <c r="F3" s="17"/>
      <c r="G3" s="17"/>
      <c r="H3"/>
      <c r="I3"/>
    </row>
    <row r="4" spans="1:9" x14ac:dyDescent="0.25">
      <c r="D4" s="15"/>
      <c r="F4" s="15"/>
      <c r="G4" s="15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50</v>
      </c>
      <c r="D5" s="3" t="s">
        <v>51</v>
      </c>
      <c r="E5" s="3" t="s">
        <v>39</v>
      </c>
      <c r="F5" s="3" t="s">
        <v>46</v>
      </c>
      <c r="G5" s="3" t="s">
        <v>52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47</v>
      </c>
      <c r="F6" s="9">
        <v>6</v>
      </c>
      <c r="G6" s="9" t="s">
        <v>48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174136.5</v>
      </c>
      <c r="D8" s="11">
        <f>SUM(D9:D9)</f>
        <v>15443.1</v>
      </c>
      <c r="E8" s="11">
        <f>D8/C8*100</f>
        <v>8.8683877303150105</v>
      </c>
      <c r="F8" s="11">
        <f>SUM(F9:F9)</f>
        <v>15003.7</v>
      </c>
      <c r="G8" s="11">
        <f>D8-F8</f>
        <v>439.39999999999964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174136.5</v>
      </c>
      <c r="D9" s="12">
        <v>15443.1</v>
      </c>
      <c r="E9" s="12">
        <f t="shared" ref="E9:E64" si="0">D9/C9*100</f>
        <v>8.8683877303150105</v>
      </c>
      <c r="F9" s="12">
        <v>15003.7</v>
      </c>
      <c r="G9" s="12">
        <f t="shared" ref="G9:G64" si="1">D9-F9</f>
        <v>439.39999999999964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SUM(C11:C22)</f>
        <v>2676202.0999999996</v>
      </c>
      <c r="D10" s="11">
        <f>SUM(D11:D22)</f>
        <v>151816.5</v>
      </c>
      <c r="E10" s="11">
        <f t="shared" si="0"/>
        <v>5.6728339014456353</v>
      </c>
      <c r="F10" s="11">
        <f>SUM(F11:F22)</f>
        <v>131879.4</v>
      </c>
      <c r="G10" s="11">
        <f t="shared" si="1"/>
        <v>19937.100000000006</v>
      </c>
      <c r="H10"/>
      <c r="I10"/>
    </row>
    <row r="11" spans="1:9" ht="21.75" customHeight="1" x14ac:dyDescent="0.25">
      <c r="A11" s="4" t="s">
        <v>18</v>
      </c>
      <c r="B11" s="10">
        <v>4711010</v>
      </c>
      <c r="C11" s="12">
        <v>1003809.9</v>
      </c>
      <c r="D11" s="12">
        <v>59314.3</v>
      </c>
      <c r="E11" s="12">
        <f t="shared" si="0"/>
        <v>5.908917614779452</v>
      </c>
      <c r="F11" s="12">
        <v>32205.3</v>
      </c>
      <c r="G11" s="12">
        <f t="shared" si="1"/>
        <v>27109.000000000004</v>
      </c>
      <c r="H11"/>
      <c r="I11"/>
    </row>
    <row r="12" spans="1:9" ht="45.75" customHeight="1" x14ac:dyDescent="0.25">
      <c r="A12" s="4" t="s">
        <v>40</v>
      </c>
      <c r="B12" s="10">
        <v>4711021</v>
      </c>
      <c r="C12" s="12">
        <v>835066.6</v>
      </c>
      <c r="D12" s="12">
        <v>17339.3</v>
      </c>
      <c r="E12" s="12">
        <f t="shared" si="0"/>
        <v>2.0763972598113729</v>
      </c>
      <c r="F12" s="12">
        <v>30725.200000000001</v>
      </c>
      <c r="G12" s="12">
        <f t="shared" si="1"/>
        <v>-13385.900000000001</v>
      </c>
      <c r="H12"/>
      <c r="I12"/>
    </row>
    <row r="13" spans="1:9" ht="82.5" customHeight="1" x14ac:dyDescent="0.25">
      <c r="A13" s="4" t="s">
        <v>53</v>
      </c>
      <c r="B13" s="10">
        <v>4711022</v>
      </c>
      <c r="C13" s="12">
        <v>70134.8</v>
      </c>
      <c r="D13" s="12">
        <v>1888.9</v>
      </c>
      <c r="E13" s="12">
        <f t="shared" si="0"/>
        <v>2.6932421565328482</v>
      </c>
      <c r="F13" s="12">
        <v>2204.1999999999998</v>
      </c>
      <c r="G13" s="12">
        <f t="shared" si="1"/>
        <v>-315.29999999999973</v>
      </c>
      <c r="H13"/>
      <c r="I13"/>
    </row>
    <row r="14" spans="1:9" ht="44.25" customHeight="1" x14ac:dyDescent="0.25">
      <c r="A14" s="4" t="s">
        <v>41</v>
      </c>
      <c r="B14" s="10">
        <v>4711026</v>
      </c>
      <c r="C14" s="12">
        <v>2854.3</v>
      </c>
      <c r="D14" s="12">
        <v>98.9</v>
      </c>
      <c r="E14" s="12">
        <f t="shared" si="0"/>
        <v>3.4649476228847704</v>
      </c>
      <c r="F14" s="12">
        <v>112.9</v>
      </c>
      <c r="G14" s="12">
        <f t="shared" si="1"/>
        <v>-14</v>
      </c>
      <c r="H14"/>
      <c r="I14"/>
    </row>
    <row r="15" spans="1:9" ht="42.75" customHeight="1" x14ac:dyDescent="0.25">
      <c r="A15" s="4" t="s">
        <v>42</v>
      </c>
      <c r="B15" s="10">
        <v>4711031</v>
      </c>
      <c r="C15" s="12">
        <v>425802</v>
      </c>
      <c r="D15" s="12">
        <v>51859.7</v>
      </c>
      <c r="E15" s="12">
        <f t="shared" si="0"/>
        <v>12.179299298735092</v>
      </c>
      <c r="F15" s="12">
        <v>48341.1</v>
      </c>
      <c r="G15" s="12">
        <f t="shared" si="1"/>
        <v>3518.5999999999985</v>
      </c>
      <c r="H15"/>
      <c r="I15"/>
    </row>
    <row r="16" spans="1:9" ht="80.25" customHeight="1" x14ac:dyDescent="0.25">
      <c r="A16" s="4" t="s">
        <v>54</v>
      </c>
      <c r="B16" s="10">
        <v>4711032</v>
      </c>
      <c r="C16" s="12">
        <v>21764.9</v>
      </c>
      <c r="D16" s="12">
        <v>2726.2</v>
      </c>
      <c r="E16" s="12">
        <f t="shared" si="0"/>
        <v>12.525672068330199</v>
      </c>
      <c r="F16" s="12">
        <v>2539.8000000000002</v>
      </c>
      <c r="G16" s="12">
        <f t="shared" si="1"/>
        <v>186.39999999999964</v>
      </c>
      <c r="H16"/>
      <c r="I16"/>
    </row>
    <row r="17" spans="1:9" ht="45" customHeight="1" x14ac:dyDescent="0.25">
      <c r="A17" s="4" t="s">
        <v>32</v>
      </c>
      <c r="B17" s="10">
        <v>4711070</v>
      </c>
      <c r="C17" s="12">
        <v>152994.9</v>
      </c>
      <c r="D17" s="12">
        <v>8658.6</v>
      </c>
      <c r="E17" s="12">
        <f t="shared" si="0"/>
        <v>5.6594043330856127</v>
      </c>
      <c r="F17" s="12">
        <v>6318.3</v>
      </c>
      <c r="G17" s="12">
        <f t="shared" si="1"/>
        <v>2340.3000000000002</v>
      </c>
      <c r="H17"/>
      <c r="I17"/>
    </row>
    <row r="18" spans="1:9" ht="32.25" customHeight="1" x14ac:dyDescent="0.25">
      <c r="A18" s="4" t="s">
        <v>55</v>
      </c>
      <c r="B18" s="10">
        <v>4711080</v>
      </c>
      <c r="C18" s="12">
        <v>113782.39999999999</v>
      </c>
      <c r="D18" s="12">
        <v>6570.9</v>
      </c>
      <c r="E18" s="12">
        <f t="shared" si="0"/>
        <v>5.7749704699496585</v>
      </c>
      <c r="F18" s="12">
        <v>6064.1</v>
      </c>
      <c r="G18" s="12">
        <f t="shared" si="1"/>
        <v>506.79999999999927</v>
      </c>
      <c r="H18"/>
      <c r="I18"/>
    </row>
    <row r="19" spans="1:9" ht="30" customHeight="1" x14ac:dyDescent="0.25">
      <c r="A19" s="4" t="s">
        <v>19</v>
      </c>
      <c r="B19" s="10">
        <v>4711141</v>
      </c>
      <c r="C19" s="12">
        <v>43477.9</v>
      </c>
      <c r="D19" s="12">
        <v>2903.3</v>
      </c>
      <c r="E19" s="12">
        <f t="shared" si="0"/>
        <v>6.6776454244570242</v>
      </c>
      <c r="F19" s="12">
        <v>2964.6</v>
      </c>
      <c r="G19" s="12">
        <f t="shared" si="1"/>
        <v>-61.299999999999727</v>
      </c>
      <c r="H19"/>
      <c r="I19"/>
    </row>
    <row r="20" spans="1:9" ht="21.75" customHeight="1" x14ac:dyDescent="0.25">
      <c r="A20" s="4" t="s">
        <v>20</v>
      </c>
      <c r="B20" s="10">
        <v>4711142</v>
      </c>
      <c r="C20" s="12">
        <v>72.400000000000006</v>
      </c>
      <c r="D20" s="12">
        <v>0</v>
      </c>
      <c r="E20" s="12">
        <f t="shared" si="0"/>
        <v>0</v>
      </c>
      <c r="F20" s="12">
        <v>0</v>
      </c>
      <c r="G20" s="12">
        <f t="shared" si="1"/>
        <v>0</v>
      </c>
      <c r="H20"/>
      <c r="I20"/>
    </row>
    <row r="21" spans="1:9" ht="31.5" customHeight="1" x14ac:dyDescent="0.25">
      <c r="A21" s="4" t="s">
        <v>34</v>
      </c>
      <c r="B21" s="10">
        <v>4711151</v>
      </c>
      <c r="C21" s="12">
        <v>4652.3999999999996</v>
      </c>
      <c r="D21" s="12">
        <v>232.2</v>
      </c>
      <c r="E21" s="12">
        <f t="shared" si="0"/>
        <v>4.9909724013412431</v>
      </c>
      <c r="F21" s="12">
        <v>195.1</v>
      </c>
      <c r="G21" s="12">
        <f t="shared" si="1"/>
        <v>37.099999999999994</v>
      </c>
      <c r="H21"/>
      <c r="I21"/>
    </row>
    <row r="22" spans="1:9" ht="36" customHeight="1" x14ac:dyDescent="0.25">
      <c r="A22" s="4" t="s">
        <v>35</v>
      </c>
      <c r="B22" s="10">
        <v>4711152</v>
      </c>
      <c r="C22" s="12">
        <v>1789.6</v>
      </c>
      <c r="D22" s="12">
        <v>224.2</v>
      </c>
      <c r="E22" s="12">
        <f t="shared" si="0"/>
        <v>12.52793920429146</v>
      </c>
      <c r="F22" s="12">
        <v>208.8</v>
      </c>
      <c r="G22" s="12">
        <f t="shared" si="1"/>
        <v>15.399999999999977</v>
      </c>
      <c r="H22"/>
      <c r="I22"/>
    </row>
    <row r="23" spans="1:9" ht="21.75" customHeight="1" x14ac:dyDescent="0.25">
      <c r="A23" s="2" t="s">
        <v>9</v>
      </c>
      <c r="B23" s="3">
        <v>4713000</v>
      </c>
      <c r="C23" s="11">
        <f>SUM(C24:C30)</f>
        <v>67647.7</v>
      </c>
      <c r="D23" s="11">
        <f>SUM(D24:D30)</f>
        <v>3914.7999999999997</v>
      </c>
      <c r="E23" s="11">
        <f t="shared" si="0"/>
        <v>5.7870408010915373</v>
      </c>
      <c r="F23" s="11">
        <f>SUM(F24:F30)</f>
        <v>1690.1</v>
      </c>
      <c r="G23" s="11">
        <f t="shared" si="1"/>
        <v>2224.6999999999998</v>
      </c>
      <c r="H23"/>
      <c r="I23"/>
    </row>
    <row r="24" spans="1:9" s="13" customFormat="1" ht="34.5" customHeight="1" x14ac:dyDescent="0.25">
      <c r="A24" s="4" t="s">
        <v>38</v>
      </c>
      <c r="B24" s="10">
        <v>4713105</v>
      </c>
      <c r="C24" s="12">
        <v>26040</v>
      </c>
      <c r="D24" s="12">
        <v>1502.3</v>
      </c>
      <c r="E24" s="12">
        <f t="shared" si="0"/>
        <v>5.7692012288786483</v>
      </c>
      <c r="F24" s="12">
        <v>226</v>
      </c>
      <c r="G24" s="12">
        <f t="shared" si="1"/>
        <v>1276.3</v>
      </c>
    </row>
    <row r="25" spans="1:9" ht="56.25" customHeight="1" x14ac:dyDescent="0.25">
      <c r="A25" s="4" t="s">
        <v>30</v>
      </c>
      <c r="B25" s="10">
        <v>4713111</v>
      </c>
      <c r="C25" s="12">
        <v>91.5</v>
      </c>
      <c r="D25" s="12">
        <v>0</v>
      </c>
      <c r="E25" s="12">
        <f t="shared" si="0"/>
        <v>0</v>
      </c>
      <c r="F25" s="12">
        <v>0</v>
      </c>
      <c r="G25" s="12">
        <f t="shared" si="1"/>
        <v>0</v>
      </c>
      <c r="H25"/>
      <c r="I25"/>
    </row>
    <row r="26" spans="1:9" ht="31.5" customHeight="1" x14ac:dyDescent="0.25">
      <c r="A26" s="4" t="s">
        <v>36</v>
      </c>
      <c r="B26" s="10">
        <v>4713121</v>
      </c>
      <c r="C26" s="12">
        <v>16296</v>
      </c>
      <c r="D26" s="12">
        <v>1039.8</v>
      </c>
      <c r="E26" s="12">
        <f t="shared" si="0"/>
        <v>6.3807069219440349</v>
      </c>
      <c r="F26" s="12">
        <v>995.8</v>
      </c>
      <c r="G26" s="12">
        <f t="shared" si="1"/>
        <v>44</v>
      </c>
      <c r="H26"/>
      <c r="I26"/>
    </row>
    <row r="27" spans="1:9" ht="58.5" customHeight="1" x14ac:dyDescent="0.25">
      <c r="A27" s="4" t="s">
        <v>45</v>
      </c>
      <c r="B27" s="10">
        <v>4713124</v>
      </c>
      <c r="C27" s="12">
        <v>4176.1000000000004</v>
      </c>
      <c r="D27" s="12">
        <v>245.7</v>
      </c>
      <c r="E27" s="12">
        <f t="shared" si="0"/>
        <v>5.8834798017288854</v>
      </c>
      <c r="F27" s="12">
        <v>156.5</v>
      </c>
      <c r="G27" s="12">
        <f t="shared" si="1"/>
        <v>89.199999999999989</v>
      </c>
      <c r="H27"/>
      <c r="I27"/>
    </row>
    <row r="28" spans="1:9" ht="29.25" customHeight="1" x14ac:dyDescent="0.25">
      <c r="A28" s="4" t="s">
        <v>21</v>
      </c>
      <c r="B28" s="10">
        <v>4713132</v>
      </c>
      <c r="C28" s="12">
        <v>20773.8</v>
      </c>
      <c r="D28" s="12">
        <v>1127</v>
      </c>
      <c r="E28" s="12">
        <f t="shared" si="0"/>
        <v>5.4251027736860857</v>
      </c>
      <c r="F28" s="12">
        <v>311.8</v>
      </c>
      <c r="G28" s="12">
        <f t="shared" si="1"/>
        <v>815.2</v>
      </c>
      <c r="H28"/>
      <c r="I28"/>
    </row>
    <row r="29" spans="1:9" ht="21.75" customHeight="1" x14ac:dyDescent="0.25">
      <c r="A29" s="4" t="s">
        <v>22</v>
      </c>
      <c r="B29" s="10">
        <v>4713133</v>
      </c>
      <c r="C29" s="12">
        <v>150</v>
      </c>
      <c r="D29" s="12">
        <v>0</v>
      </c>
      <c r="E29" s="12">
        <f t="shared" si="0"/>
        <v>0</v>
      </c>
      <c r="F29" s="12">
        <v>0</v>
      </c>
      <c r="G29" s="12">
        <f t="shared" si="1"/>
        <v>0</v>
      </c>
      <c r="H29"/>
      <c r="I29"/>
    </row>
    <row r="30" spans="1:9" ht="32.25" customHeight="1" x14ac:dyDescent="0.25">
      <c r="A30" s="4" t="s">
        <v>23</v>
      </c>
      <c r="B30" s="10">
        <v>4713242</v>
      </c>
      <c r="C30" s="12">
        <v>120.3</v>
      </c>
      <c r="D30" s="12">
        <v>0</v>
      </c>
      <c r="E30" s="12">
        <f t="shared" si="0"/>
        <v>0</v>
      </c>
      <c r="F30" s="12">
        <v>0</v>
      </c>
      <c r="G30" s="12">
        <f t="shared" si="1"/>
        <v>0</v>
      </c>
      <c r="H30"/>
      <c r="I30"/>
    </row>
    <row r="31" spans="1:9" ht="22.5" customHeight="1" x14ac:dyDescent="0.25">
      <c r="A31" s="2" t="s">
        <v>10</v>
      </c>
      <c r="B31" s="3">
        <v>4714000</v>
      </c>
      <c r="C31" s="11">
        <f>SUM(C32:C34)</f>
        <v>41049.800000000003</v>
      </c>
      <c r="D31" s="11">
        <f>SUM(D32:D34)</f>
        <v>2006.4</v>
      </c>
      <c r="E31" s="11">
        <f t="shared" si="0"/>
        <v>4.8877217428586741</v>
      </c>
      <c r="F31" s="11">
        <f>SUM(F32:F34)</f>
        <v>1740.1999999999998</v>
      </c>
      <c r="G31" s="11">
        <f t="shared" si="1"/>
        <v>266.20000000000027</v>
      </c>
      <c r="H31"/>
      <c r="I31"/>
    </row>
    <row r="32" spans="1:9" ht="21.75" customHeight="1" x14ac:dyDescent="0.25">
      <c r="A32" s="4" t="s">
        <v>24</v>
      </c>
      <c r="B32" s="10">
        <v>4714030</v>
      </c>
      <c r="C32" s="12">
        <v>26231.599999999999</v>
      </c>
      <c r="D32" s="12">
        <v>1250.8</v>
      </c>
      <c r="E32" s="12">
        <f t="shared" si="0"/>
        <v>4.7682947284954027</v>
      </c>
      <c r="F32" s="12">
        <v>1121.5999999999999</v>
      </c>
      <c r="G32" s="12">
        <f t="shared" si="1"/>
        <v>129.20000000000005</v>
      </c>
      <c r="H32"/>
      <c r="I32"/>
    </row>
    <row r="33" spans="1:9" ht="32.25" customHeight="1" x14ac:dyDescent="0.25">
      <c r="A33" s="4" t="s">
        <v>25</v>
      </c>
      <c r="B33" s="10">
        <v>4714060</v>
      </c>
      <c r="C33" s="12">
        <v>10814.4</v>
      </c>
      <c r="D33" s="12">
        <v>483.7</v>
      </c>
      <c r="E33" s="12">
        <f t="shared" si="0"/>
        <v>4.4727400503032992</v>
      </c>
      <c r="F33" s="12">
        <v>357.8</v>
      </c>
      <c r="G33" s="12">
        <f t="shared" si="1"/>
        <v>125.89999999999998</v>
      </c>
      <c r="H33"/>
      <c r="I33"/>
    </row>
    <row r="34" spans="1:9" ht="32.25" customHeight="1" x14ac:dyDescent="0.25">
      <c r="A34" s="4" t="s">
        <v>26</v>
      </c>
      <c r="B34" s="10">
        <v>4714081</v>
      </c>
      <c r="C34" s="12">
        <v>4003.8</v>
      </c>
      <c r="D34" s="12">
        <v>271.89999999999998</v>
      </c>
      <c r="E34" s="12">
        <f t="shared" si="0"/>
        <v>6.7910485039212736</v>
      </c>
      <c r="F34" s="12">
        <v>260.8</v>
      </c>
      <c r="G34" s="12">
        <f t="shared" si="1"/>
        <v>11.099999999999966</v>
      </c>
      <c r="H34"/>
      <c r="I34"/>
    </row>
    <row r="35" spans="1:9" ht="21.75" customHeight="1" x14ac:dyDescent="0.25">
      <c r="A35" s="2" t="s">
        <v>11</v>
      </c>
      <c r="B35" s="3">
        <v>4715000</v>
      </c>
      <c r="C35" s="11">
        <f>C36+C37</f>
        <v>55283.199999999997</v>
      </c>
      <c r="D35" s="11">
        <f t="shared" ref="D35:F35" si="2">D36+D37</f>
        <v>3272.5</v>
      </c>
      <c r="E35" s="11">
        <f t="shared" si="0"/>
        <v>5.9195198541329015</v>
      </c>
      <c r="F35" s="11">
        <f t="shared" si="2"/>
        <v>1703.8</v>
      </c>
      <c r="G35" s="11">
        <f t="shared" si="1"/>
        <v>1568.7</v>
      </c>
      <c r="H35"/>
      <c r="I35"/>
    </row>
    <row r="36" spans="1:9" ht="36.75" customHeight="1" x14ac:dyDescent="0.25">
      <c r="A36" s="4" t="s">
        <v>27</v>
      </c>
      <c r="B36" s="10">
        <v>4715031</v>
      </c>
      <c r="C36" s="12">
        <v>55133.2</v>
      </c>
      <c r="D36" s="12">
        <v>3184.4</v>
      </c>
      <c r="E36" s="12">
        <f t="shared" si="0"/>
        <v>5.7758301712942481</v>
      </c>
      <c r="F36" s="12">
        <v>1703.8</v>
      </c>
      <c r="G36" s="12">
        <f t="shared" si="1"/>
        <v>1480.6000000000001</v>
      </c>
      <c r="H36"/>
      <c r="I36"/>
    </row>
    <row r="37" spans="1:9" ht="55.5" customHeight="1" x14ac:dyDescent="0.25">
      <c r="A37" s="4" t="s">
        <v>28</v>
      </c>
      <c r="B37" s="10">
        <v>4715061</v>
      </c>
      <c r="C37" s="12">
        <v>150</v>
      </c>
      <c r="D37" s="12">
        <v>88.1</v>
      </c>
      <c r="E37" s="12">
        <f t="shared" si="0"/>
        <v>58.733333333333327</v>
      </c>
      <c r="F37" s="12">
        <v>0</v>
      </c>
      <c r="G37" s="12">
        <f t="shared" si="1"/>
        <v>88.1</v>
      </c>
      <c r="H37"/>
      <c r="I37"/>
    </row>
    <row r="38" spans="1:9" ht="21.75" customHeight="1" x14ac:dyDescent="0.25">
      <c r="A38" s="2" t="s">
        <v>12</v>
      </c>
      <c r="B38" s="3">
        <v>4716000</v>
      </c>
      <c r="C38" s="11">
        <f>SUM(C39:C39)</f>
        <v>2816.7</v>
      </c>
      <c r="D38" s="11">
        <f>SUM(D39:D39)</f>
        <v>234.4</v>
      </c>
      <c r="E38" s="11">
        <f t="shared" si="0"/>
        <v>8.3217950083430967</v>
      </c>
      <c r="F38" s="11">
        <f>SUM(F39:F39)</f>
        <v>0</v>
      </c>
      <c r="G38" s="11">
        <f t="shared" si="1"/>
        <v>234.4</v>
      </c>
      <c r="H38"/>
      <c r="I38"/>
    </row>
    <row r="39" spans="1:9" ht="33.75" customHeight="1" x14ac:dyDescent="0.25">
      <c r="A39" s="4" t="s">
        <v>29</v>
      </c>
      <c r="B39" s="10">
        <v>4716011</v>
      </c>
      <c r="C39" s="12">
        <v>2816.7</v>
      </c>
      <c r="D39" s="12">
        <v>234.4</v>
      </c>
      <c r="E39" s="12">
        <f t="shared" si="0"/>
        <v>8.3217950083430967</v>
      </c>
      <c r="F39" s="12">
        <v>0</v>
      </c>
      <c r="G39" s="12">
        <f t="shared" si="1"/>
        <v>234.4</v>
      </c>
      <c r="H39"/>
      <c r="I39"/>
    </row>
    <row r="40" spans="1:9" ht="21.75" customHeight="1" x14ac:dyDescent="0.25">
      <c r="A40" s="2" t="s">
        <v>13</v>
      </c>
      <c r="B40" s="3"/>
      <c r="C40" s="11">
        <f>C8+C10+C23+C31+C35+C38</f>
        <v>3017136</v>
      </c>
      <c r="D40" s="11">
        <f>D8+D10+D23+D31+D35+D38</f>
        <v>176687.69999999998</v>
      </c>
      <c r="E40" s="11">
        <f t="shared" si="0"/>
        <v>5.8561397298630222</v>
      </c>
      <c r="F40" s="11">
        <f>F8+F10+F23+F31+F35+F38</f>
        <v>152017.20000000001</v>
      </c>
      <c r="G40" s="11">
        <f t="shared" si="1"/>
        <v>24670.499999999971</v>
      </c>
      <c r="H40"/>
      <c r="I40"/>
    </row>
    <row r="41" spans="1:9" ht="21.75" customHeight="1" x14ac:dyDescent="0.25">
      <c r="A41" s="3" t="s">
        <v>14</v>
      </c>
      <c r="B41" s="10"/>
      <c r="C41" s="12"/>
      <c r="D41" s="12"/>
      <c r="E41" s="11"/>
      <c r="F41" s="12"/>
      <c r="G41" s="11"/>
      <c r="H41"/>
      <c r="I41"/>
    </row>
    <row r="42" spans="1:9" ht="21.75" customHeight="1" x14ac:dyDescent="0.25">
      <c r="A42" s="2" t="s">
        <v>5</v>
      </c>
      <c r="B42" s="3">
        <v>4710100</v>
      </c>
      <c r="C42" s="11">
        <f>SUM(C43:C43)</f>
        <v>2144</v>
      </c>
      <c r="D42" s="11">
        <f>SUM(D43:D43)</f>
        <v>0</v>
      </c>
      <c r="E42" s="16">
        <f>D42/C42*100</f>
        <v>0</v>
      </c>
      <c r="F42" s="11">
        <f>SUM(F43:F43)</f>
        <v>0</v>
      </c>
      <c r="G42" s="11">
        <f>D42-F42</f>
        <v>0</v>
      </c>
      <c r="H42"/>
      <c r="I42"/>
    </row>
    <row r="43" spans="1:9" ht="36" customHeight="1" x14ac:dyDescent="0.25">
      <c r="A43" s="4" t="s">
        <v>7</v>
      </c>
      <c r="B43" s="10">
        <v>4710160</v>
      </c>
      <c r="C43" s="12">
        <v>2144</v>
      </c>
      <c r="D43" s="12">
        <v>0</v>
      </c>
      <c r="E43" s="14">
        <f t="shared" ref="E43" si="3">D43/C43*100</f>
        <v>0</v>
      </c>
      <c r="F43" s="12">
        <v>0</v>
      </c>
      <c r="G43" s="12">
        <f t="shared" ref="G43" si="4">D43-F43</f>
        <v>0</v>
      </c>
      <c r="H43"/>
      <c r="I43"/>
    </row>
    <row r="44" spans="1:9" ht="21.75" customHeight="1" x14ac:dyDescent="0.25">
      <c r="A44" s="2" t="s">
        <v>8</v>
      </c>
      <c r="B44" s="3">
        <v>4711000</v>
      </c>
      <c r="C44" s="11">
        <f>SUM(C45:C48)</f>
        <v>358757.1</v>
      </c>
      <c r="D44" s="11">
        <f>SUM(D45:D48)</f>
        <v>4885.7</v>
      </c>
      <c r="E44" s="11">
        <f t="shared" si="0"/>
        <v>1.3618406437113022</v>
      </c>
      <c r="F44" s="11">
        <f>SUM(F45:F48)</f>
        <v>4547.4000000000005</v>
      </c>
      <c r="G44" s="11">
        <f t="shared" si="1"/>
        <v>338.29999999999927</v>
      </c>
      <c r="H44"/>
      <c r="I44"/>
    </row>
    <row r="45" spans="1:9" ht="21.75" customHeight="1" x14ac:dyDescent="0.25">
      <c r="A45" s="4" t="s">
        <v>18</v>
      </c>
      <c r="B45" s="10">
        <v>4711010</v>
      </c>
      <c r="C45" s="12">
        <v>213900.4</v>
      </c>
      <c r="D45" s="12">
        <v>4555</v>
      </c>
      <c r="E45" s="12">
        <f t="shared" si="0"/>
        <v>2.1294957840191042</v>
      </c>
      <c r="F45" s="12">
        <v>4152.2</v>
      </c>
      <c r="G45" s="12">
        <f t="shared" si="1"/>
        <v>402.80000000000018</v>
      </c>
      <c r="H45"/>
      <c r="I45"/>
    </row>
    <row r="46" spans="1:9" ht="32.25" customHeight="1" x14ac:dyDescent="0.25">
      <c r="A46" s="4" t="s">
        <v>33</v>
      </c>
      <c r="B46" s="10">
        <v>4711021</v>
      </c>
      <c r="C46" s="12">
        <v>137878.70000000001</v>
      </c>
      <c r="D46" s="12">
        <v>37</v>
      </c>
      <c r="E46" s="12">
        <f t="shared" si="0"/>
        <v>2.6835181938907167E-2</v>
      </c>
      <c r="F46" s="12">
        <v>99.6</v>
      </c>
      <c r="G46" s="12">
        <f t="shared" si="1"/>
        <v>-62.599999999999994</v>
      </c>
      <c r="H46"/>
      <c r="I46"/>
    </row>
    <row r="47" spans="1:9" ht="42.75" customHeight="1" x14ac:dyDescent="0.25">
      <c r="A47" s="4" t="s">
        <v>32</v>
      </c>
      <c r="B47" s="10">
        <v>4711070</v>
      </c>
      <c r="C47" s="12">
        <v>318</v>
      </c>
      <c r="D47" s="12">
        <v>0.2</v>
      </c>
      <c r="E47" s="12">
        <f t="shared" si="0"/>
        <v>6.2893081761006303E-2</v>
      </c>
      <c r="F47" s="12">
        <v>2.1</v>
      </c>
      <c r="G47" s="12">
        <f t="shared" si="1"/>
        <v>-1.9000000000000001</v>
      </c>
      <c r="H47"/>
      <c r="I47"/>
    </row>
    <row r="48" spans="1:9" ht="31.5" customHeight="1" x14ac:dyDescent="0.25">
      <c r="A48" s="4" t="s">
        <v>55</v>
      </c>
      <c r="B48" s="10">
        <v>4711080</v>
      </c>
      <c r="C48" s="12">
        <v>6660</v>
      </c>
      <c r="D48" s="12">
        <v>293.5</v>
      </c>
      <c r="E48" s="12">
        <f t="shared" si="0"/>
        <v>4.4069069069069071</v>
      </c>
      <c r="F48" s="12">
        <v>293.5</v>
      </c>
      <c r="G48" s="12">
        <f t="shared" si="1"/>
        <v>0</v>
      </c>
      <c r="H48"/>
      <c r="I48"/>
    </row>
    <row r="49" spans="1:9" ht="21.75" customHeight="1" x14ac:dyDescent="0.25">
      <c r="A49" s="2" t="s">
        <v>9</v>
      </c>
      <c r="B49" s="3">
        <v>4713000</v>
      </c>
      <c r="C49" s="11">
        <f>SUM(C50:C52)</f>
        <v>6795.9</v>
      </c>
      <c r="D49" s="11">
        <f>SUM(D50:D52)</f>
        <v>70.599999999999994</v>
      </c>
      <c r="E49" s="11">
        <f>D49/C49*100</f>
        <v>1.0388616665930928</v>
      </c>
      <c r="F49" s="11">
        <f>SUM(F50:F52)</f>
        <v>0</v>
      </c>
      <c r="G49" s="11">
        <f>D49-F49</f>
        <v>70.599999999999994</v>
      </c>
      <c r="H49"/>
      <c r="I49"/>
    </row>
    <row r="50" spans="1:9" ht="39" customHeight="1" x14ac:dyDescent="0.25">
      <c r="A50" s="4" t="s">
        <v>37</v>
      </c>
      <c r="B50" s="10">
        <v>4713031</v>
      </c>
      <c r="C50" s="12">
        <v>140.80000000000001</v>
      </c>
      <c r="D50" s="12">
        <v>0</v>
      </c>
      <c r="E50" s="12">
        <f t="shared" ref="E50" si="5">D50/C50*100</f>
        <v>0</v>
      </c>
      <c r="F50" s="12">
        <v>0</v>
      </c>
      <c r="G50" s="12">
        <f t="shared" ref="G50:G51" si="6">D50-F50</f>
        <v>0</v>
      </c>
      <c r="H50"/>
      <c r="I50"/>
    </row>
    <row r="51" spans="1:9" ht="31.5" customHeight="1" x14ac:dyDescent="0.25">
      <c r="A51" s="4" t="s">
        <v>36</v>
      </c>
      <c r="B51" s="10">
        <v>4713121</v>
      </c>
      <c r="C51" s="12">
        <v>1581.8</v>
      </c>
      <c r="D51" s="12">
        <v>0</v>
      </c>
      <c r="E51" s="12">
        <v>0</v>
      </c>
      <c r="F51" s="12">
        <v>0</v>
      </c>
      <c r="G51" s="12">
        <f t="shared" si="6"/>
        <v>0</v>
      </c>
      <c r="H51"/>
      <c r="I51"/>
    </row>
    <row r="52" spans="1:9" ht="32.25" customHeight="1" x14ac:dyDescent="0.25">
      <c r="A52" s="4" t="s">
        <v>21</v>
      </c>
      <c r="B52" s="10">
        <v>4713132</v>
      </c>
      <c r="C52" s="12">
        <v>5073.3</v>
      </c>
      <c r="D52" s="12">
        <v>70.599999999999994</v>
      </c>
      <c r="E52" s="12">
        <f t="shared" si="0"/>
        <v>1.39159915636765</v>
      </c>
      <c r="F52" s="12">
        <v>0</v>
      </c>
      <c r="G52" s="12">
        <f t="shared" si="1"/>
        <v>70.599999999999994</v>
      </c>
      <c r="H52"/>
      <c r="I52"/>
    </row>
    <row r="53" spans="1:9" ht="21.75" customHeight="1" x14ac:dyDescent="0.25">
      <c r="A53" s="2" t="s">
        <v>10</v>
      </c>
      <c r="B53" s="3">
        <v>4714000</v>
      </c>
      <c r="C53" s="11">
        <f>SUM(C54:C54)</f>
        <v>4820</v>
      </c>
      <c r="D53" s="11">
        <f>SUM(D54:D54)</f>
        <v>98.5</v>
      </c>
      <c r="E53" s="11">
        <f t="shared" si="0"/>
        <v>2.0435684647302903</v>
      </c>
      <c r="F53" s="11">
        <f>SUM(F54:F54)</f>
        <v>104.5</v>
      </c>
      <c r="G53" s="11">
        <f t="shared" si="1"/>
        <v>-6</v>
      </c>
      <c r="H53"/>
      <c r="I53"/>
    </row>
    <row r="54" spans="1:9" ht="34.5" customHeight="1" x14ac:dyDescent="0.25">
      <c r="A54" s="4" t="s">
        <v>25</v>
      </c>
      <c r="B54" s="10">
        <v>4714060</v>
      </c>
      <c r="C54" s="12">
        <v>4820</v>
      </c>
      <c r="D54" s="12">
        <v>98.5</v>
      </c>
      <c r="E54" s="12">
        <f t="shared" si="0"/>
        <v>2.0435684647302903</v>
      </c>
      <c r="F54" s="12">
        <v>104.5</v>
      </c>
      <c r="G54" s="12">
        <f t="shared" si="1"/>
        <v>-6</v>
      </c>
      <c r="H54"/>
      <c r="I54"/>
    </row>
    <row r="55" spans="1:9" ht="21.75" customHeight="1" x14ac:dyDescent="0.25">
      <c r="A55" s="2" t="s">
        <v>11</v>
      </c>
      <c r="B55" s="3">
        <v>4715000</v>
      </c>
      <c r="C55" s="11">
        <f>C56</f>
        <v>5040.7</v>
      </c>
      <c r="D55" s="11">
        <f t="shared" ref="D55:F55" si="7">D56</f>
        <v>0</v>
      </c>
      <c r="E55" s="11">
        <f t="shared" si="0"/>
        <v>0</v>
      </c>
      <c r="F55" s="11">
        <f t="shared" si="7"/>
        <v>0</v>
      </c>
      <c r="G55" s="11">
        <f t="shared" si="1"/>
        <v>0</v>
      </c>
      <c r="H55"/>
      <c r="I55"/>
    </row>
    <row r="56" spans="1:9" ht="35.25" customHeight="1" x14ac:dyDescent="0.25">
      <c r="A56" s="4" t="s">
        <v>27</v>
      </c>
      <c r="B56" s="10">
        <v>4715031</v>
      </c>
      <c r="C56" s="12">
        <v>5040.7</v>
      </c>
      <c r="D56" s="12">
        <v>0</v>
      </c>
      <c r="E56" s="12">
        <f t="shared" si="0"/>
        <v>0</v>
      </c>
      <c r="F56" s="12">
        <v>0</v>
      </c>
      <c r="G56" s="12">
        <f t="shared" si="1"/>
        <v>0</v>
      </c>
      <c r="H56"/>
      <c r="I56"/>
    </row>
    <row r="57" spans="1:9" ht="21.75" customHeight="1" x14ac:dyDescent="0.25">
      <c r="A57" s="2" t="s">
        <v>12</v>
      </c>
      <c r="B57" s="3">
        <v>4716000</v>
      </c>
      <c r="C57" s="11">
        <f>SUM(C58:C59)</f>
        <v>199395.90000000002</v>
      </c>
      <c r="D57" s="11">
        <f>SUM(D58:D59)</f>
        <v>0</v>
      </c>
      <c r="E57" s="11">
        <f t="shared" si="0"/>
        <v>0</v>
      </c>
      <c r="F57" s="11">
        <f>SUM(F58:F59)</f>
        <v>0</v>
      </c>
      <c r="G57" s="11">
        <f t="shared" si="1"/>
        <v>0</v>
      </c>
      <c r="H57"/>
      <c r="I57"/>
    </row>
    <row r="58" spans="1:9" ht="30" customHeight="1" x14ac:dyDescent="0.25">
      <c r="A58" s="4" t="s">
        <v>29</v>
      </c>
      <c r="B58" s="10">
        <v>4716011</v>
      </c>
      <c r="C58" s="12">
        <v>156171.20000000001</v>
      </c>
      <c r="D58" s="12">
        <v>0</v>
      </c>
      <c r="E58" s="12">
        <f t="shared" si="0"/>
        <v>0</v>
      </c>
      <c r="F58" s="12">
        <v>0</v>
      </c>
      <c r="G58" s="12">
        <f t="shared" si="1"/>
        <v>0</v>
      </c>
      <c r="H58"/>
      <c r="I58"/>
    </row>
    <row r="59" spans="1:9" ht="30" customHeight="1" x14ac:dyDescent="0.25">
      <c r="A59" s="4" t="s">
        <v>31</v>
      </c>
      <c r="B59" s="10">
        <v>4716015</v>
      </c>
      <c r="C59" s="12">
        <v>43224.7</v>
      </c>
      <c r="D59" s="12">
        <v>0</v>
      </c>
      <c r="E59" s="12">
        <f t="shared" si="0"/>
        <v>0</v>
      </c>
      <c r="F59" s="12">
        <v>0</v>
      </c>
      <c r="G59" s="12">
        <f t="shared" si="1"/>
        <v>0</v>
      </c>
      <c r="H59"/>
      <c r="I59"/>
    </row>
    <row r="60" spans="1:9" ht="21" customHeight="1" x14ac:dyDescent="0.25">
      <c r="A60" s="2" t="s">
        <v>17</v>
      </c>
      <c r="B60" s="3">
        <v>4710000</v>
      </c>
      <c r="C60" s="11">
        <f>C61+C62</f>
        <v>70000</v>
      </c>
      <c r="D60" s="11">
        <f>D61+D62</f>
        <v>0</v>
      </c>
      <c r="E60" s="11">
        <f t="shared" si="0"/>
        <v>0</v>
      </c>
      <c r="F60" s="11">
        <f>F61+F62</f>
        <v>0</v>
      </c>
      <c r="G60" s="11">
        <f t="shared" si="1"/>
        <v>0</v>
      </c>
      <c r="H60"/>
      <c r="I60"/>
    </row>
    <row r="61" spans="1:9" ht="21" customHeight="1" x14ac:dyDescent="0.25">
      <c r="A61" s="4" t="s">
        <v>43</v>
      </c>
      <c r="B61" s="10">
        <v>4711300</v>
      </c>
      <c r="C61" s="12">
        <v>40000</v>
      </c>
      <c r="D61" s="12">
        <v>0</v>
      </c>
      <c r="E61" s="12">
        <f t="shared" si="0"/>
        <v>0</v>
      </c>
      <c r="F61" s="12">
        <v>0</v>
      </c>
      <c r="G61" s="12">
        <f t="shared" si="1"/>
        <v>0</v>
      </c>
      <c r="H61"/>
      <c r="I61"/>
    </row>
    <row r="62" spans="1:9" ht="21" customHeight="1" x14ac:dyDescent="0.25">
      <c r="A62" s="4" t="s">
        <v>44</v>
      </c>
      <c r="B62" s="10">
        <v>4713250</v>
      </c>
      <c r="C62" s="12">
        <v>30000</v>
      </c>
      <c r="D62" s="12">
        <v>0</v>
      </c>
      <c r="E62" s="12">
        <f t="shared" si="0"/>
        <v>0</v>
      </c>
      <c r="F62" s="12">
        <v>0</v>
      </c>
      <c r="G62" s="12">
        <f t="shared" si="1"/>
        <v>0</v>
      </c>
      <c r="H62"/>
      <c r="I62"/>
    </row>
    <row r="63" spans="1:9" ht="21.75" customHeight="1" x14ac:dyDescent="0.25">
      <c r="A63" s="2" t="s">
        <v>15</v>
      </c>
      <c r="B63" s="3"/>
      <c r="C63" s="11">
        <f>C42+C44+C49+C53+C55+C57+C60</f>
        <v>646953.60000000009</v>
      </c>
      <c r="D63" s="11">
        <f>D42+D44+D49+D53+D55+D57+D60</f>
        <v>5054.8</v>
      </c>
      <c r="E63" s="11">
        <f t="shared" si="0"/>
        <v>0.78132342103050345</v>
      </c>
      <c r="F63" s="11">
        <f>F42+F44+F49+F53+F55+F57+F60</f>
        <v>4651.9000000000005</v>
      </c>
      <c r="G63" s="11">
        <f t="shared" si="1"/>
        <v>402.89999999999964</v>
      </c>
      <c r="H63"/>
      <c r="I63"/>
    </row>
    <row r="64" spans="1:9" ht="21.75" customHeight="1" x14ac:dyDescent="0.25">
      <c r="A64" s="2" t="s">
        <v>16</v>
      </c>
      <c r="B64" s="3"/>
      <c r="C64" s="11">
        <f>C40+C63</f>
        <v>3664089.6</v>
      </c>
      <c r="D64" s="11">
        <f>D40+D63</f>
        <v>181742.49999999997</v>
      </c>
      <c r="E64" s="11">
        <f t="shared" si="0"/>
        <v>4.960099774852667</v>
      </c>
      <c r="F64" s="11">
        <f>F40+F63</f>
        <v>156669.1</v>
      </c>
      <c r="G64" s="11">
        <f t="shared" si="1"/>
        <v>25073.399999999965</v>
      </c>
      <c r="H64"/>
      <c r="I64"/>
    </row>
    <row r="65" spans="1:9" x14ac:dyDescent="0.25">
      <c r="H65"/>
      <c r="I65"/>
    </row>
    <row r="66" spans="1:9" x14ac:dyDescent="0.25">
      <c r="H66"/>
      <c r="I66"/>
    </row>
    <row r="67" spans="1:9" x14ac:dyDescent="0.25">
      <c r="H67"/>
      <c r="I67"/>
    </row>
    <row r="68" spans="1:9" x14ac:dyDescent="0.25">
      <c r="H68"/>
      <c r="I68"/>
    </row>
    <row r="69" spans="1:9" x14ac:dyDescent="0.25">
      <c r="H69"/>
      <c r="I69"/>
    </row>
    <row r="70" spans="1:9" x14ac:dyDescent="0.25">
      <c r="H70"/>
      <c r="I70"/>
    </row>
    <row r="71" spans="1:9" x14ac:dyDescent="0.25">
      <c r="H71"/>
      <c r="I71"/>
    </row>
    <row r="72" spans="1:9" x14ac:dyDescent="0.25"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</sheetData>
  <mergeCells count="3">
    <mergeCell ref="A1:G1"/>
    <mergeCell ref="A2:G2"/>
    <mergeCell ref="A3:G3"/>
  </mergeCells>
  <pageMargins left="0.59055118110236227" right="0.11811023622047245" top="0.11811023622047245" bottom="0.11811023622047245" header="0.11811023622047245" footer="0.11811023622047245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 2025</vt:lpstr>
      <vt:lpstr>'січень 2025'!Заголовки_для_печати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2025-02-04T13:53:26Z</dcterms:modified>
</cp:coreProperties>
</file>