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вересень 2024" sheetId="9" r:id="rId1"/>
  </sheets>
  <definedNames>
    <definedName name="_xlnm.Print_Titles" localSheetId="0">'січень-вересень 2024'!$5:$6</definedName>
  </definedNames>
  <calcPr calcId="145621" refMode="R1C1"/>
</workbook>
</file>

<file path=xl/calcChain.xml><?xml version="1.0" encoding="utf-8"?>
<calcChain xmlns="http://schemas.openxmlformats.org/spreadsheetml/2006/main">
  <c r="G81" i="9" l="1"/>
  <c r="E81" i="9"/>
  <c r="C77" i="9"/>
  <c r="G62" i="9"/>
  <c r="G61" i="9"/>
  <c r="G25" i="9"/>
  <c r="G24" i="9"/>
  <c r="E62" i="9"/>
  <c r="E61" i="9"/>
  <c r="E25" i="9"/>
  <c r="E24" i="9"/>
  <c r="E26" i="9"/>
  <c r="G26" i="9"/>
  <c r="E27" i="9"/>
  <c r="G27" i="9"/>
  <c r="G85" i="9" l="1"/>
  <c r="E85" i="9"/>
  <c r="G84" i="9"/>
  <c r="E84" i="9"/>
  <c r="F83" i="9"/>
  <c r="D83" i="9"/>
  <c r="C83" i="9"/>
  <c r="G82" i="9"/>
  <c r="E82" i="9"/>
  <c r="G80" i="9"/>
  <c r="E80" i="9"/>
  <c r="G79" i="9"/>
  <c r="E79" i="9"/>
  <c r="G78" i="9"/>
  <c r="E78" i="9"/>
  <c r="F77" i="9"/>
  <c r="D77" i="9"/>
  <c r="G76" i="9"/>
  <c r="E76" i="9"/>
  <c r="F75" i="9"/>
  <c r="D75" i="9"/>
  <c r="G75" i="9" s="1"/>
  <c r="C75" i="9"/>
  <c r="G74" i="9"/>
  <c r="E74" i="9"/>
  <c r="G73" i="9"/>
  <c r="E73" i="9"/>
  <c r="F72" i="9"/>
  <c r="D72" i="9"/>
  <c r="C72" i="9"/>
  <c r="G71" i="9"/>
  <c r="E71" i="9"/>
  <c r="G70" i="9"/>
  <c r="E70" i="9"/>
  <c r="G69" i="9"/>
  <c r="E69" i="9"/>
  <c r="G68" i="9"/>
  <c r="E68" i="9"/>
  <c r="G67" i="9"/>
  <c r="E67" i="9"/>
  <c r="G66" i="9"/>
  <c r="F65" i="9"/>
  <c r="D65" i="9"/>
  <c r="C65" i="9"/>
  <c r="G64" i="9"/>
  <c r="E64" i="9"/>
  <c r="G63" i="9"/>
  <c r="E63" i="9"/>
  <c r="G60" i="9"/>
  <c r="E60" i="9"/>
  <c r="G59" i="9"/>
  <c r="E59" i="9"/>
  <c r="G58" i="9"/>
  <c r="E58" i="9"/>
  <c r="G57" i="9"/>
  <c r="E57" i="9"/>
  <c r="G56" i="9"/>
  <c r="E56" i="9"/>
  <c r="G55" i="9"/>
  <c r="E55" i="9"/>
  <c r="F54" i="9"/>
  <c r="D54" i="9"/>
  <c r="C54" i="9"/>
  <c r="G53" i="9"/>
  <c r="E53" i="9"/>
  <c r="G52" i="9"/>
  <c r="F52" i="9"/>
  <c r="D52" i="9"/>
  <c r="C52" i="9"/>
  <c r="G49" i="9"/>
  <c r="E49" i="9"/>
  <c r="G48" i="9"/>
  <c r="E48" i="9"/>
  <c r="F47" i="9"/>
  <c r="D47" i="9"/>
  <c r="C47" i="9"/>
  <c r="G46" i="9"/>
  <c r="E46" i="9"/>
  <c r="G45" i="9"/>
  <c r="E45" i="9"/>
  <c r="F44" i="9"/>
  <c r="D44" i="9"/>
  <c r="C44" i="9"/>
  <c r="G43" i="9"/>
  <c r="E43" i="9"/>
  <c r="G42" i="9"/>
  <c r="E42" i="9"/>
  <c r="G41" i="9"/>
  <c r="E41" i="9"/>
  <c r="G40" i="9"/>
  <c r="E40" i="9"/>
  <c r="F39" i="9"/>
  <c r="D39" i="9"/>
  <c r="C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F29" i="9"/>
  <c r="D29" i="9"/>
  <c r="C29" i="9"/>
  <c r="G28" i="9"/>
  <c r="E28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5" i="9"/>
  <c r="E15" i="9"/>
  <c r="G14" i="9"/>
  <c r="E14" i="9"/>
  <c r="G13" i="9"/>
  <c r="E13" i="9"/>
  <c r="G12" i="9"/>
  <c r="E12" i="9"/>
  <c r="G11" i="9"/>
  <c r="E11" i="9"/>
  <c r="F10" i="9"/>
  <c r="D10" i="9"/>
  <c r="C10" i="9"/>
  <c r="G9" i="9"/>
  <c r="E9" i="9"/>
  <c r="F8" i="9"/>
  <c r="D8" i="9"/>
  <c r="C8" i="9"/>
  <c r="G83" i="9" l="1"/>
  <c r="G77" i="9"/>
  <c r="G72" i="9"/>
  <c r="F86" i="9"/>
  <c r="G65" i="9"/>
  <c r="G47" i="9"/>
  <c r="G44" i="9"/>
  <c r="G39" i="9"/>
  <c r="G29" i="9"/>
  <c r="G8" i="9"/>
  <c r="E77" i="9"/>
  <c r="E72" i="9"/>
  <c r="E65" i="9"/>
  <c r="C86" i="9"/>
  <c r="G54" i="9"/>
  <c r="D86" i="9"/>
  <c r="G86" i="9" s="1"/>
  <c r="E47" i="9"/>
  <c r="E39" i="9"/>
  <c r="C50" i="9"/>
  <c r="F50" i="9"/>
  <c r="F87" i="9" s="1"/>
  <c r="G10" i="9"/>
  <c r="E10" i="9"/>
  <c r="D50" i="9"/>
  <c r="E52" i="9"/>
  <c r="E8" i="9"/>
  <c r="E29" i="9"/>
  <c r="E44" i="9"/>
  <c r="E54" i="9"/>
  <c r="E75" i="9"/>
  <c r="E83" i="9"/>
  <c r="C87" i="9" l="1"/>
  <c r="E86" i="9"/>
  <c r="G50" i="9"/>
  <c r="E50" i="9"/>
  <c r="D87" i="9"/>
  <c r="G87" i="9" l="1"/>
  <c r="E87" i="9"/>
</calcChain>
</file>

<file path=xl/sharedStrings.xml><?xml version="1.0" encoding="utf-8"?>
<sst xmlns="http://schemas.openxmlformats.org/spreadsheetml/2006/main" count="94" uniqueCount="73">
  <si>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</si>
  <si>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</si>
  <si>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</si>
  <si>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</si>
  <si>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</si>
  <si>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</si>
  <si>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</si>
  <si>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</si>
  <si>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</si>
  <si>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</si>
  <si>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</si>
  <si>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</si>
  <si>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</si>
  <si>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</si>
  <si>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</si>
  <si>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</si>
  <si>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</si>
  <si>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</si>
  <si>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</si>
  <si>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</si>
  <si>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</si>
  <si>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</si>
  <si>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</si>
  <si>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</si>
  <si>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</si>
  <si>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</si>
  <si>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</si>
  <si>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</si>
  <si>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</si>
  <si>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</si>
  <si>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</si>
  <si>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</si>
  <si>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</si>
  <si>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</si>
  <si>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</si>
  <si>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</si>
  <si>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</si>
  <si>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</si>
  <si>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</si>
  <si>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</si>
  <si>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</si>
  <si>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</si>
  <si>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</si>
  <si>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</si>
  <si>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</si>
  <si>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</si>
  <si>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</si>
  <si>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</si>
  <si>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</si>
  <si>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</si>
  <si>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</si>
  <si>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</si>
  <si>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</si>
  <si>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</si>
  <si>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</si>
  <si>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</si>
  <si>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Виконано станом на 01.10 2023 року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</si>
  <si>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</si>
  <si>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</si>
  <si>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</si>
  <si>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</si>
  <si>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</si>
  <si>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</si>
  <si>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</si>
  <si>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</si>
  <si>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</si>
  <si>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</si>
  <si>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</si>
  <si>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щодо використання бюджетних коштів за січень - вересень 2024 року</t>
  </si>
  <si>
    <t>Виконано станом на 01.10 2024 року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</si>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</sst>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1" workbookViewId="0">
      <selection activeCell="J35" sqref="J35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68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58</v>
      </c>
      <c r="D5" s="3" t="s">
        <v>69</v>
      </c>
      <c r="E5" s="3" t="s">
        <v>45</v>
      </c>
      <c r="F5" s="3" t="s">
        <v>56</v>
      </c>
      <c r="G5" s="3" t="s">
        <v>62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60</v>
      </c>
      <c r="F6" s="9">
        <v>6</v>
      </c>
      <c r="G6" s="9" t="s">
        <v>61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111995.2</v>
      </c>
      <c r="E8" s="11">
        <f>D8/C8*100</f>
        <v>69.768595061916059</v>
      </c>
      <c r="F8" s="11">
        <f>SUM(F9:F9)</f>
        <v>91672.2</v>
      </c>
      <c r="G8" s="11">
        <f>D8-F8</f>
        <v>20323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111995.2</v>
      </c>
      <c r="E9" s="12">
        <f t="shared" ref="E9:E87" si="0">D9/C9*100</f>
        <v>69.768595061916059</v>
      </c>
      <c r="F9" s="12">
        <v>91672.2</v>
      </c>
      <c r="G9" s="12">
        <f t="shared" ref="G9:G87" si="1">D9-F9</f>
        <v>20323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SUM(C11:C28)</f>
        <v>2519736.1</v>
      </c>
      <c r="D10" s="11">
        <f>SUM(D11:D28)</f>
        <v>1728512.7</v>
      </c>
      <c r="E10" s="11">
        <f t="shared" si="0"/>
        <v>68.598957644810497</v>
      </c>
      <c r="F10" s="11">
        <f>SUM(F11:F28)</f>
        <v>1446847.7999999998</v>
      </c>
      <c r="G10" s="11">
        <f t="shared" si="1"/>
        <v>281664.90000000014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510943.6</v>
      </c>
      <c r="E11" s="12">
        <f t="shared" si="0"/>
        <v>67.218400772715412</v>
      </c>
      <c r="F11" s="12">
        <v>440022.4</v>
      </c>
      <c r="G11" s="12">
        <f t="shared" si="1"/>
        <v>70921.199999999953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498908.5</v>
      </c>
      <c r="E12" s="12">
        <f t="shared" si="0"/>
        <v>66.949538969899109</v>
      </c>
      <c r="F12" s="12">
        <v>365059.5</v>
      </c>
      <c r="G12" s="12">
        <f t="shared" si="1"/>
        <v>133849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39686.800000000003</v>
      </c>
      <c r="E13" s="12">
        <f t="shared" si="0"/>
        <v>67.590425876157695</v>
      </c>
      <c r="F13" s="12">
        <v>31432.6</v>
      </c>
      <c r="G13" s="12">
        <f t="shared" si="1"/>
        <v>8254.2000000000044</v>
      </c>
      <c r="H13"/>
      <c r="I13"/>
    </row>
    <row r="14" spans="1:9" ht="44.25" customHeight="1" x14ac:dyDescent="0.25">
      <c r="A14" s="4" t="s">
        <v>50</v>
      </c>
      <c r="B14" s="10">
        <v>4711026</v>
      </c>
      <c r="C14" s="12">
        <v>2723.3</v>
      </c>
      <c r="D14" s="12">
        <v>1539.9</v>
      </c>
      <c r="E14" s="12">
        <f t="shared" si="0"/>
        <v>56.545367752359269</v>
      </c>
      <c r="F14" s="12">
        <v>1233.7</v>
      </c>
      <c r="G14" s="12">
        <f t="shared" si="1"/>
        <v>306.20000000000005</v>
      </c>
      <c r="H14"/>
      <c r="I14"/>
    </row>
    <row r="15" spans="1:9" ht="42.75" customHeight="1" x14ac:dyDescent="0.25">
      <c r="A15" s="4" t="s">
        <v>51</v>
      </c>
      <c r="B15" s="10">
        <v>4711031</v>
      </c>
      <c r="C15" s="12">
        <v>651344.5</v>
      </c>
      <c r="D15" s="12">
        <v>473964.7</v>
      </c>
      <c r="E15" s="12">
        <f t="shared" si="0"/>
        <v>72.767130143879314</v>
      </c>
      <c r="F15" s="12">
        <v>425295.6</v>
      </c>
      <c r="G15" s="12">
        <f t="shared" si="1"/>
        <v>48669.100000000035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23615.1</v>
      </c>
      <c r="E16" s="12">
        <f t="shared" si="0"/>
        <v>73.240559249702258</v>
      </c>
      <c r="F16" s="12">
        <v>22535.3</v>
      </c>
      <c r="G16" s="12">
        <f t="shared" si="1"/>
        <v>1079.7999999999993</v>
      </c>
      <c r="H16"/>
      <c r="I16"/>
    </row>
    <row r="17" spans="1:9" ht="90.75" customHeight="1" x14ac:dyDescent="0.25">
      <c r="A17" s="4" t="s">
        <v>63</v>
      </c>
      <c r="B17" s="10">
        <v>4711061</v>
      </c>
      <c r="C17" s="12">
        <v>155.69999999999999</v>
      </c>
      <c r="D17" s="12">
        <v>155.69999999999999</v>
      </c>
      <c r="E17" s="12">
        <f t="shared" si="0"/>
        <v>100</v>
      </c>
      <c r="F17" s="12">
        <v>0</v>
      </c>
      <c r="G17" s="12">
        <f t="shared" si="1"/>
        <v>155.69999999999999</v>
      </c>
      <c r="H17"/>
      <c r="I17"/>
    </row>
    <row r="18" spans="1:9" ht="40.5" customHeight="1" x14ac:dyDescent="0.25">
      <c r="A18" s="4" t="s">
        <v>36</v>
      </c>
      <c r="B18" s="10">
        <v>4711070</v>
      </c>
      <c r="C18" s="12">
        <v>116174.5</v>
      </c>
      <c r="D18" s="12">
        <v>74143</v>
      </c>
      <c r="E18" s="12">
        <f t="shared" si="0"/>
        <v>63.820373662034271</v>
      </c>
      <c r="F18" s="12">
        <v>66298.3</v>
      </c>
      <c r="G18" s="12">
        <f t="shared" si="1"/>
        <v>7844.6999999999971</v>
      </c>
      <c r="H18"/>
      <c r="I18"/>
    </row>
    <row r="19" spans="1:9" ht="21.75" customHeight="1" x14ac:dyDescent="0.25">
      <c r="A19" s="4" t="s">
        <v>37</v>
      </c>
      <c r="B19" s="10">
        <v>4711080</v>
      </c>
      <c r="C19" s="12">
        <v>98510.8</v>
      </c>
      <c r="D19" s="12">
        <v>68160.2</v>
      </c>
      <c r="E19" s="12">
        <f t="shared" si="0"/>
        <v>69.190586209836894</v>
      </c>
      <c r="F19" s="12">
        <v>61224.7</v>
      </c>
      <c r="G19" s="12">
        <f t="shared" si="1"/>
        <v>6935.5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30833.3</v>
      </c>
      <c r="E20" s="12">
        <f t="shared" si="0"/>
        <v>71.023359416210383</v>
      </c>
      <c r="F20" s="12">
        <v>28890.7</v>
      </c>
      <c r="G20" s="12">
        <f t="shared" si="1"/>
        <v>1942.5999999999985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41.6</v>
      </c>
      <c r="E21" s="12">
        <f t="shared" si="0"/>
        <v>45.966850828729285</v>
      </c>
      <c r="F21" s="12">
        <v>61.5</v>
      </c>
      <c r="G21" s="12">
        <f t="shared" si="1"/>
        <v>-19.899999999999999</v>
      </c>
      <c r="H21"/>
      <c r="I21"/>
    </row>
    <row r="22" spans="1:9" ht="31.5" customHeight="1" x14ac:dyDescent="0.25">
      <c r="A22" s="4" t="s">
        <v>39</v>
      </c>
      <c r="B22" s="10">
        <v>4711151</v>
      </c>
      <c r="C22" s="12">
        <v>4425.8999999999996</v>
      </c>
      <c r="D22" s="12">
        <v>2886.9</v>
      </c>
      <c r="E22" s="12">
        <f t="shared" si="0"/>
        <v>65.22741137395785</v>
      </c>
      <c r="F22" s="12">
        <v>2765.2</v>
      </c>
      <c r="G22" s="12">
        <f t="shared" si="1"/>
        <v>121.70000000000027</v>
      </c>
      <c r="H22"/>
      <c r="I22"/>
    </row>
    <row r="23" spans="1:9" ht="36" customHeight="1" x14ac:dyDescent="0.25">
      <c r="A23" s="4" t="s">
        <v>40</v>
      </c>
      <c r="B23" s="10">
        <v>4711152</v>
      </c>
      <c r="C23" s="12">
        <v>2651.2</v>
      </c>
      <c r="D23" s="12">
        <v>1941.8</v>
      </c>
      <c r="E23" s="12">
        <f t="shared" si="0"/>
        <v>73.242305371152696</v>
      </c>
      <c r="F23" s="12">
        <v>1038</v>
      </c>
      <c r="G23" s="12">
        <f t="shared" si="1"/>
        <v>903.8</v>
      </c>
      <c r="H23"/>
      <c r="I23"/>
    </row>
    <row r="24" spans="1:9" ht="67.5" customHeight="1" x14ac:dyDescent="0.25">
      <c r="A24" s="4" t="s">
        <v>71</v>
      </c>
      <c r="B24" s="10">
        <v>4711181</v>
      </c>
      <c r="C24" s="12">
        <v>210.4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/>
      <c r="I24"/>
    </row>
    <row r="25" spans="1:9" ht="57" customHeight="1" x14ac:dyDescent="0.25">
      <c r="A25" s="4" t="s">
        <v>70</v>
      </c>
      <c r="B25" s="10">
        <v>4711182</v>
      </c>
      <c r="C25" s="12">
        <v>491</v>
      </c>
      <c r="D25" s="12">
        <v>0</v>
      </c>
      <c r="E25" s="12">
        <f t="shared" si="0"/>
        <v>0</v>
      </c>
      <c r="F25" s="12">
        <v>0</v>
      </c>
      <c r="G25" s="12">
        <f t="shared" si="1"/>
        <v>0</v>
      </c>
      <c r="H25"/>
      <c r="I25"/>
    </row>
    <row r="26" spans="1:9" ht="56.25" customHeight="1" x14ac:dyDescent="0.25">
      <c r="A26" s="4" t="s">
        <v>41</v>
      </c>
      <c r="B26" s="10">
        <v>4711200</v>
      </c>
      <c r="C26" s="12">
        <v>1859</v>
      </c>
      <c r="D26" s="12">
        <v>986.1</v>
      </c>
      <c r="E26" s="15">
        <f t="shared" si="0"/>
        <v>53.044647660032275</v>
      </c>
      <c r="F26" s="17">
        <v>545.79999999999995</v>
      </c>
      <c r="G26" s="17">
        <f t="shared" si="1"/>
        <v>440.30000000000007</v>
      </c>
      <c r="H26"/>
      <c r="I26"/>
    </row>
    <row r="27" spans="1:9" ht="63.75" customHeight="1" x14ac:dyDescent="0.25">
      <c r="A27" s="4" t="s">
        <v>47</v>
      </c>
      <c r="B27" s="10">
        <v>4711210</v>
      </c>
      <c r="C27" s="12">
        <v>1281.7</v>
      </c>
      <c r="D27" s="12">
        <v>705.5</v>
      </c>
      <c r="E27" s="15">
        <f t="shared" si="0"/>
        <v>55.04408207848951</v>
      </c>
      <c r="F27" s="17">
        <v>444.5</v>
      </c>
      <c r="G27" s="17">
        <f t="shared" si="1"/>
        <v>261</v>
      </c>
      <c r="H27"/>
      <c r="I27"/>
    </row>
    <row r="28" spans="1:9" ht="90" customHeight="1" x14ac:dyDescent="0.25">
      <c r="A28" s="4" t="s">
        <v>64</v>
      </c>
      <c r="B28" s="10">
        <v>4711291</v>
      </c>
      <c r="C28" s="12">
        <v>119.5</v>
      </c>
      <c r="D28" s="12">
        <v>0</v>
      </c>
      <c r="E28" s="15">
        <f t="shared" si="0"/>
        <v>0</v>
      </c>
      <c r="F28" s="17">
        <v>0</v>
      </c>
      <c r="G28" s="17">
        <f t="shared" si="1"/>
        <v>0</v>
      </c>
      <c r="H28"/>
      <c r="I28"/>
    </row>
    <row r="29" spans="1:9" ht="21.75" customHeight="1" x14ac:dyDescent="0.25">
      <c r="A29" s="2" t="s">
        <v>9</v>
      </c>
      <c r="B29" s="3">
        <v>4713000</v>
      </c>
      <c r="C29" s="11">
        <f>SUM(C30:C38)</f>
        <v>59365.200000000004</v>
      </c>
      <c r="D29" s="11">
        <f>SUM(D30:D38)</f>
        <v>40423.199999999997</v>
      </c>
      <c r="E29" s="11">
        <f t="shared" si="0"/>
        <v>68.092417780113593</v>
      </c>
      <c r="F29" s="11">
        <f>SUM(F30:F38)</f>
        <v>43075.9</v>
      </c>
      <c r="G29" s="11">
        <f t="shared" si="1"/>
        <v>-2652.7000000000044</v>
      </c>
      <c r="H29"/>
      <c r="I29"/>
    </row>
    <row r="30" spans="1:9" s="13" customFormat="1" ht="34.5" customHeight="1" x14ac:dyDescent="0.25">
      <c r="A30" s="4" t="s">
        <v>44</v>
      </c>
      <c r="B30" s="10">
        <v>4713105</v>
      </c>
      <c r="C30" s="12">
        <v>20848.8</v>
      </c>
      <c r="D30" s="12">
        <v>14587.6</v>
      </c>
      <c r="E30" s="12">
        <f t="shared" si="0"/>
        <v>69.968535359349232</v>
      </c>
      <c r="F30" s="12">
        <v>13856.5</v>
      </c>
      <c r="G30" s="12">
        <f t="shared" si="1"/>
        <v>731.10000000000036</v>
      </c>
    </row>
    <row r="31" spans="1:9" ht="56.25" customHeight="1" x14ac:dyDescent="0.25">
      <c r="A31" s="4" t="s">
        <v>34</v>
      </c>
      <c r="B31" s="10">
        <v>4713111</v>
      </c>
      <c r="C31" s="12">
        <v>78</v>
      </c>
      <c r="D31" s="12">
        <v>78</v>
      </c>
      <c r="E31" s="12">
        <f t="shared" si="0"/>
        <v>100</v>
      </c>
      <c r="F31" s="12">
        <v>42</v>
      </c>
      <c r="G31" s="12">
        <f t="shared" si="1"/>
        <v>36</v>
      </c>
      <c r="H31"/>
      <c r="I31"/>
    </row>
    <row r="32" spans="1:9" ht="31.5" customHeight="1" x14ac:dyDescent="0.25">
      <c r="A32" s="4" t="s">
        <v>42</v>
      </c>
      <c r="B32" s="10">
        <v>4713121</v>
      </c>
      <c r="C32" s="12">
        <v>14205</v>
      </c>
      <c r="D32" s="12">
        <v>10126.700000000001</v>
      </c>
      <c r="E32" s="12">
        <f t="shared" si="0"/>
        <v>71.289686730024641</v>
      </c>
      <c r="F32" s="12">
        <v>9745.7999999999993</v>
      </c>
      <c r="G32" s="12">
        <f t="shared" si="1"/>
        <v>380.90000000000146</v>
      </c>
      <c r="H32"/>
      <c r="I32"/>
    </row>
    <row r="33" spans="1:9" ht="21.75" customHeight="1" x14ac:dyDescent="0.25">
      <c r="A33" s="4" t="s">
        <v>22</v>
      </c>
      <c r="B33" s="10">
        <v>4713123</v>
      </c>
      <c r="C33" s="12">
        <v>90</v>
      </c>
      <c r="D33" s="12">
        <v>0</v>
      </c>
      <c r="E33" s="12">
        <f t="shared" si="0"/>
        <v>0</v>
      </c>
      <c r="F33" s="12">
        <v>20</v>
      </c>
      <c r="G33" s="12">
        <f t="shared" si="1"/>
        <v>-20</v>
      </c>
      <c r="H33"/>
      <c r="I33"/>
    </row>
    <row r="34" spans="1:9" ht="58.5" customHeight="1" x14ac:dyDescent="0.25">
      <c r="A34" s="4" t="s">
        <v>57</v>
      </c>
      <c r="B34" s="10">
        <v>4713124</v>
      </c>
      <c r="C34" s="12">
        <v>2994.9</v>
      </c>
      <c r="D34" s="12">
        <v>1950.1</v>
      </c>
      <c r="E34" s="12">
        <f t="shared" si="0"/>
        <v>65.114027179538553</v>
      </c>
      <c r="F34" s="12">
        <v>1723.7</v>
      </c>
      <c r="G34" s="12">
        <f t="shared" si="1"/>
        <v>226.39999999999986</v>
      </c>
      <c r="H34"/>
      <c r="I34"/>
    </row>
    <row r="35" spans="1:9" ht="29.25" customHeight="1" x14ac:dyDescent="0.25">
      <c r="A35" s="4" t="s">
        <v>23</v>
      </c>
      <c r="B35" s="10">
        <v>4713132</v>
      </c>
      <c r="C35" s="12">
        <v>20773.8</v>
      </c>
      <c r="D35" s="12">
        <v>13477.8</v>
      </c>
      <c r="E35" s="12">
        <f t="shared" si="0"/>
        <v>64.878837766802405</v>
      </c>
      <c r="F35" s="12">
        <v>13217.5</v>
      </c>
      <c r="G35" s="12">
        <f t="shared" si="1"/>
        <v>260.29999999999927</v>
      </c>
      <c r="H35"/>
      <c r="I35"/>
    </row>
    <row r="36" spans="1:9" ht="21.75" customHeight="1" x14ac:dyDescent="0.25">
      <c r="A36" s="4" t="s">
        <v>24</v>
      </c>
      <c r="B36" s="10">
        <v>4713133</v>
      </c>
      <c r="C36" s="12">
        <v>150</v>
      </c>
      <c r="D36" s="12">
        <v>100</v>
      </c>
      <c r="E36" s="12">
        <f t="shared" si="0"/>
        <v>66.666666666666657</v>
      </c>
      <c r="F36" s="12">
        <v>100</v>
      </c>
      <c r="G36" s="12">
        <f t="shared" si="1"/>
        <v>0</v>
      </c>
      <c r="H36"/>
      <c r="I36"/>
    </row>
    <row r="37" spans="1:9" ht="21.75" customHeight="1" x14ac:dyDescent="0.25">
      <c r="A37" s="4" t="s">
        <v>10</v>
      </c>
      <c r="B37" s="10">
        <v>4713210</v>
      </c>
      <c r="C37" s="12">
        <v>104.4</v>
      </c>
      <c r="D37" s="12">
        <v>31.9</v>
      </c>
      <c r="E37" s="12">
        <f t="shared" si="0"/>
        <v>30.555555555555554</v>
      </c>
      <c r="F37" s="12">
        <v>20.8</v>
      </c>
      <c r="G37" s="12">
        <f t="shared" si="1"/>
        <v>11.099999999999998</v>
      </c>
      <c r="H37"/>
      <c r="I37"/>
    </row>
    <row r="38" spans="1:9" ht="32.25" customHeight="1" x14ac:dyDescent="0.25">
      <c r="A38" s="4" t="s">
        <v>25</v>
      </c>
      <c r="B38" s="10">
        <v>4713242</v>
      </c>
      <c r="C38" s="12">
        <v>120.3</v>
      </c>
      <c r="D38" s="12">
        <v>71.099999999999994</v>
      </c>
      <c r="E38" s="12">
        <f t="shared" si="0"/>
        <v>59.102244389027426</v>
      </c>
      <c r="F38" s="12">
        <v>4349.6000000000004</v>
      </c>
      <c r="G38" s="12">
        <f t="shared" si="1"/>
        <v>-4278.5</v>
      </c>
      <c r="H38"/>
      <c r="I38"/>
    </row>
    <row r="39" spans="1:9" ht="22.5" customHeight="1" x14ac:dyDescent="0.25">
      <c r="A39" s="2" t="s">
        <v>11</v>
      </c>
      <c r="B39" s="3">
        <v>4714000</v>
      </c>
      <c r="C39" s="11">
        <f>SUM(C40:C43)</f>
        <v>34422.5</v>
      </c>
      <c r="D39" s="11">
        <f t="shared" ref="D39:F39" si="2">SUM(D40:D43)</f>
        <v>23977.100000000002</v>
      </c>
      <c r="E39" s="11">
        <f t="shared" si="0"/>
        <v>69.655312658871381</v>
      </c>
      <c r="F39" s="11">
        <f t="shared" si="2"/>
        <v>20320</v>
      </c>
      <c r="G39" s="11">
        <f t="shared" si="1"/>
        <v>3657.1000000000022</v>
      </c>
      <c r="H39"/>
      <c r="I39"/>
    </row>
    <row r="40" spans="1:9" ht="21.75" customHeight="1" x14ac:dyDescent="0.25">
      <c r="A40" s="4" t="s">
        <v>26</v>
      </c>
      <c r="B40" s="10">
        <v>4714030</v>
      </c>
      <c r="C40" s="12">
        <v>23033.5</v>
      </c>
      <c r="D40" s="12">
        <v>16464.8</v>
      </c>
      <c r="E40" s="12">
        <f t="shared" si="0"/>
        <v>71.481971910478208</v>
      </c>
      <c r="F40" s="12">
        <v>13727.5</v>
      </c>
      <c r="G40" s="12">
        <f t="shared" si="1"/>
        <v>2737.2999999999993</v>
      </c>
      <c r="H40"/>
      <c r="I40"/>
    </row>
    <row r="41" spans="1:9" ht="32.25" customHeight="1" x14ac:dyDescent="0.25">
      <c r="A41" s="4" t="s">
        <v>27</v>
      </c>
      <c r="B41" s="10">
        <v>4714060</v>
      </c>
      <c r="C41" s="12">
        <v>7391.9</v>
      </c>
      <c r="D41" s="12">
        <v>4852.1000000000004</v>
      </c>
      <c r="E41" s="12">
        <f t="shared" si="0"/>
        <v>65.640768949796396</v>
      </c>
      <c r="F41" s="12">
        <v>4374.1000000000004</v>
      </c>
      <c r="G41" s="12">
        <f t="shared" si="1"/>
        <v>478</v>
      </c>
      <c r="H41"/>
      <c r="I41"/>
    </row>
    <row r="42" spans="1:9" ht="32.25" customHeight="1" x14ac:dyDescent="0.25">
      <c r="A42" s="4" t="s">
        <v>28</v>
      </c>
      <c r="B42" s="10">
        <v>4714081</v>
      </c>
      <c r="C42" s="12">
        <v>3747.1</v>
      </c>
      <c r="D42" s="12">
        <v>2660.2</v>
      </c>
      <c r="E42" s="12">
        <f t="shared" si="0"/>
        <v>70.993568359531366</v>
      </c>
      <c r="F42" s="12">
        <v>2218.4</v>
      </c>
      <c r="G42" s="12">
        <f t="shared" si="1"/>
        <v>441.79999999999973</v>
      </c>
      <c r="H42"/>
      <c r="I42"/>
    </row>
    <row r="43" spans="1:9" ht="24.75" customHeight="1" x14ac:dyDescent="0.25">
      <c r="A43" s="4" t="s">
        <v>29</v>
      </c>
      <c r="B43" s="10">
        <v>4714082</v>
      </c>
      <c r="C43" s="12">
        <v>250</v>
      </c>
      <c r="D43" s="12">
        <v>0</v>
      </c>
      <c r="E43" s="12">
        <f t="shared" si="0"/>
        <v>0</v>
      </c>
      <c r="F43" s="12">
        <v>0</v>
      </c>
      <c r="G43" s="12">
        <f t="shared" si="1"/>
        <v>0</v>
      </c>
      <c r="H43"/>
      <c r="I43"/>
    </row>
    <row r="44" spans="1:9" ht="21.75" customHeight="1" x14ac:dyDescent="0.25">
      <c r="A44" s="2" t="s">
        <v>12</v>
      </c>
      <c r="B44" s="3">
        <v>4715000</v>
      </c>
      <c r="C44" s="11">
        <f>C45+C46</f>
        <v>44702.3</v>
      </c>
      <c r="D44" s="11">
        <f t="shared" ref="D44:F44" si="3">D45+D46</f>
        <v>29280.3</v>
      </c>
      <c r="E44" s="11">
        <f t="shared" si="0"/>
        <v>65.500656565769546</v>
      </c>
      <c r="F44" s="11">
        <f t="shared" si="3"/>
        <v>29409.599999999999</v>
      </c>
      <c r="G44" s="11">
        <f t="shared" si="1"/>
        <v>-129.29999999999927</v>
      </c>
      <c r="H44"/>
      <c r="I44"/>
    </row>
    <row r="45" spans="1:9" ht="36.75" customHeight="1" x14ac:dyDescent="0.25">
      <c r="A45" s="4" t="s">
        <v>30</v>
      </c>
      <c r="B45" s="10">
        <v>4715031</v>
      </c>
      <c r="C45" s="12">
        <v>44602.3</v>
      </c>
      <c r="D45" s="12">
        <v>29186.6</v>
      </c>
      <c r="E45" s="12">
        <f t="shared" si="0"/>
        <v>65.437432598767316</v>
      </c>
      <c r="F45" s="12">
        <v>29309.599999999999</v>
      </c>
      <c r="G45" s="12">
        <f t="shared" si="1"/>
        <v>-123</v>
      </c>
      <c r="H45"/>
      <c r="I45"/>
    </row>
    <row r="46" spans="1:9" ht="55.5" customHeight="1" x14ac:dyDescent="0.25">
      <c r="A46" s="4" t="s">
        <v>31</v>
      </c>
      <c r="B46" s="10">
        <v>4715061</v>
      </c>
      <c r="C46" s="12">
        <v>100</v>
      </c>
      <c r="D46" s="12">
        <v>93.7</v>
      </c>
      <c r="E46" s="12">
        <f t="shared" si="0"/>
        <v>93.7</v>
      </c>
      <c r="F46" s="12">
        <v>100</v>
      </c>
      <c r="G46" s="12">
        <f t="shared" si="1"/>
        <v>-6.2999999999999972</v>
      </c>
      <c r="H46"/>
      <c r="I46"/>
    </row>
    <row r="47" spans="1:9" ht="21.75" customHeight="1" x14ac:dyDescent="0.25">
      <c r="A47" s="2" t="s">
        <v>13</v>
      </c>
      <c r="B47" s="3">
        <v>4716000</v>
      </c>
      <c r="C47" s="11">
        <f>SUM(C48:C49)</f>
        <v>5016.7</v>
      </c>
      <c r="D47" s="11">
        <f>SUM(D48:D49)</f>
        <v>1895.7</v>
      </c>
      <c r="E47" s="11">
        <f t="shared" si="0"/>
        <v>37.787788785456577</v>
      </c>
      <c r="F47" s="11">
        <f>SUM(F48:F49)</f>
        <v>5595.7999999999993</v>
      </c>
      <c r="G47" s="11">
        <f t="shared" si="1"/>
        <v>-3700.0999999999995</v>
      </c>
      <c r="H47"/>
      <c r="I47"/>
    </row>
    <row r="48" spans="1:9" ht="33.75" customHeight="1" x14ac:dyDescent="0.25">
      <c r="A48" s="4" t="s">
        <v>33</v>
      </c>
      <c r="B48" s="10">
        <v>4716011</v>
      </c>
      <c r="C48" s="12">
        <v>5016.7</v>
      </c>
      <c r="D48" s="12">
        <v>1895.7</v>
      </c>
      <c r="E48" s="12">
        <f t="shared" si="0"/>
        <v>37.787788785456577</v>
      </c>
      <c r="F48" s="12">
        <v>2210.1999999999998</v>
      </c>
      <c r="G48" s="12">
        <f t="shared" si="1"/>
        <v>-314.49999999999977</v>
      </c>
      <c r="H48"/>
      <c r="I48"/>
    </row>
    <row r="49" spans="1:9" ht="23.25" customHeight="1" x14ac:dyDescent="0.25">
      <c r="A49" s="4" t="s">
        <v>32</v>
      </c>
      <c r="B49" s="10">
        <v>4716030</v>
      </c>
      <c r="C49" s="12">
        <v>0</v>
      </c>
      <c r="D49" s="12">
        <v>0</v>
      </c>
      <c r="E49" s="14" t="e">
        <f t="shared" si="0"/>
        <v>#DIV/0!</v>
      </c>
      <c r="F49" s="12">
        <v>3385.6</v>
      </c>
      <c r="G49" s="12">
        <f t="shared" si="1"/>
        <v>-3385.6</v>
      </c>
      <c r="H49"/>
      <c r="I49"/>
    </row>
    <row r="50" spans="1:9" ht="21.75" customHeight="1" x14ac:dyDescent="0.25">
      <c r="A50" s="2" t="s">
        <v>14</v>
      </c>
      <c r="B50" s="3"/>
      <c r="C50" s="11">
        <f>C8+C10+C29+C39+C44+C47</f>
        <v>2823766.6</v>
      </c>
      <c r="D50" s="11">
        <f>D8+D10+D29+D39+D44+D47</f>
        <v>1936084.2</v>
      </c>
      <c r="E50" s="11">
        <f t="shared" si="0"/>
        <v>68.563889097632924</v>
      </c>
      <c r="F50" s="11">
        <f>F8+F10+F29+F39+F44+F47</f>
        <v>1636921.2999999998</v>
      </c>
      <c r="G50" s="11">
        <f t="shared" si="1"/>
        <v>299162.90000000014</v>
      </c>
      <c r="H50"/>
      <c r="I50"/>
    </row>
    <row r="51" spans="1:9" ht="21.75" customHeight="1" x14ac:dyDescent="0.25">
      <c r="A51" s="3" t="s">
        <v>15</v>
      </c>
      <c r="B51" s="10"/>
      <c r="C51" s="12"/>
      <c r="D51" s="12"/>
      <c r="E51" s="11"/>
      <c r="F51" s="12"/>
      <c r="G51" s="11"/>
      <c r="H51"/>
      <c r="I51"/>
    </row>
    <row r="52" spans="1:9" ht="21.75" customHeight="1" x14ac:dyDescent="0.25">
      <c r="A52" s="2" t="s">
        <v>5</v>
      </c>
      <c r="B52" s="3">
        <v>4710100</v>
      </c>
      <c r="C52" s="11">
        <f>SUM(C53:C53)</f>
        <v>0</v>
      </c>
      <c r="D52" s="11">
        <f>SUM(D53:D53)</f>
        <v>510.3</v>
      </c>
      <c r="E52" s="16" t="e">
        <f>D52/C52*100</f>
        <v>#DIV/0!</v>
      </c>
      <c r="F52" s="11">
        <f>SUM(F53:F53)</f>
        <v>6242.5</v>
      </c>
      <c r="G52" s="11">
        <f>D52-F52</f>
        <v>-5732.2</v>
      </c>
      <c r="H52"/>
      <c r="I52"/>
    </row>
    <row r="53" spans="1:9" ht="36" customHeight="1" x14ac:dyDescent="0.25">
      <c r="A53" s="4" t="s">
        <v>7</v>
      </c>
      <c r="B53" s="10">
        <v>4710160</v>
      </c>
      <c r="C53" s="12">
        <v>0</v>
      </c>
      <c r="D53" s="12">
        <v>510.3</v>
      </c>
      <c r="E53" s="14" t="e">
        <f t="shared" ref="E53" si="4">D53/C53*100</f>
        <v>#DIV/0!</v>
      </c>
      <c r="F53" s="12">
        <v>6242.5</v>
      </c>
      <c r="G53" s="12">
        <f t="shared" ref="G53" si="5">D53-F53</f>
        <v>-5732.2</v>
      </c>
      <c r="H53"/>
      <c r="I53"/>
    </row>
    <row r="54" spans="1:9" ht="21.75" customHeight="1" x14ac:dyDescent="0.25">
      <c r="A54" s="2" t="s">
        <v>8</v>
      </c>
      <c r="B54" s="3">
        <v>4711000</v>
      </c>
      <c r="C54" s="11">
        <f>SUM(C55:C64)</f>
        <v>359586.40000000008</v>
      </c>
      <c r="D54" s="11">
        <f>SUM(D55:D64)</f>
        <v>198201.2</v>
      </c>
      <c r="E54" s="11">
        <f t="shared" si="0"/>
        <v>55.11921474227055</v>
      </c>
      <c r="F54" s="11">
        <f>SUM(F55:F64)</f>
        <v>73840</v>
      </c>
      <c r="G54" s="11">
        <f t="shared" si="1"/>
        <v>124361.20000000001</v>
      </c>
      <c r="H54"/>
      <c r="I54"/>
    </row>
    <row r="55" spans="1:9" ht="21.75" customHeight="1" x14ac:dyDescent="0.25">
      <c r="A55" s="4" t="s">
        <v>19</v>
      </c>
      <c r="B55" s="10">
        <v>4711010</v>
      </c>
      <c r="C55" s="12">
        <v>181658.7</v>
      </c>
      <c r="D55" s="12">
        <v>138696.20000000001</v>
      </c>
      <c r="E55" s="12">
        <f t="shared" si="0"/>
        <v>76.349880297502963</v>
      </c>
      <c r="F55" s="12">
        <v>47431</v>
      </c>
      <c r="G55" s="12">
        <f t="shared" si="1"/>
        <v>91265.200000000012</v>
      </c>
      <c r="H55"/>
      <c r="I55"/>
    </row>
    <row r="56" spans="1:9" ht="32.25" customHeight="1" x14ac:dyDescent="0.25">
      <c r="A56" s="4" t="s">
        <v>38</v>
      </c>
      <c r="B56" s="10">
        <v>4711021</v>
      </c>
      <c r="C56" s="12">
        <v>127614.2</v>
      </c>
      <c r="D56" s="12">
        <v>53768.6</v>
      </c>
      <c r="E56" s="12">
        <f t="shared" si="0"/>
        <v>42.133712392508045</v>
      </c>
      <c r="F56" s="12">
        <v>22717.7</v>
      </c>
      <c r="G56" s="12">
        <f t="shared" si="1"/>
        <v>31050.899999999998</v>
      </c>
      <c r="H56"/>
      <c r="I56"/>
    </row>
    <row r="57" spans="1:9" ht="67.5" customHeight="1" x14ac:dyDescent="0.25">
      <c r="A57" s="4" t="s">
        <v>49</v>
      </c>
      <c r="B57" s="10">
        <v>4711022</v>
      </c>
      <c r="C57" s="12">
        <v>0</v>
      </c>
      <c r="D57" s="12">
        <v>303.2</v>
      </c>
      <c r="E57" s="14" t="e">
        <f t="shared" si="0"/>
        <v>#DIV/0!</v>
      </c>
      <c r="F57" s="12">
        <v>157.30000000000001</v>
      </c>
      <c r="G57" s="12">
        <f t="shared" si="1"/>
        <v>145.89999999999998</v>
      </c>
      <c r="H57"/>
      <c r="I57"/>
    </row>
    <row r="58" spans="1:9" ht="42.75" customHeight="1" x14ac:dyDescent="0.25">
      <c r="A58" s="4" t="s">
        <v>36</v>
      </c>
      <c r="B58" s="10">
        <v>4711070</v>
      </c>
      <c r="C58" s="12">
        <v>230</v>
      </c>
      <c r="D58" s="12">
        <v>250.3</v>
      </c>
      <c r="E58" s="12">
        <f t="shared" si="0"/>
        <v>108.82608695652173</v>
      </c>
      <c r="F58" s="12">
        <v>182.1</v>
      </c>
      <c r="G58" s="12">
        <f t="shared" si="1"/>
        <v>68.200000000000017</v>
      </c>
      <c r="H58"/>
      <c r="I58"/>
    </row>
    <row r="59" spans="1:9" ht="21.75" customHeight="1" x14ac:dyDescent="0.25">
      <c r="A59" s="4" t="s">
        <v>37</v>
      </c>
      <c r="B59" s="10">
        <v>4711080</v>
      </c>
      <c r="C59" s="12">
        <v>6660</v>
      </c>
      <c r="D59" s="12">
        <v>5182.8999999999996</v>
      </c>
      <c r="E59" s="12">
        <f t="shared" si="0"/>
        <v>77.821321321321307</v>
      </c>
      <c r="F59" s="12">
        <v>3343.9</v>
      </c>
      <c r="G59" s="12">
        <f t="shared" si="1"/>
        <v>1838.9999999999995</v>
      </c>
      <c r="H59"/>
      <c r="I59"/>
    </row>
    <row r="60" spans="1:9" ht="30" customHeight="1" x14ac:dyDescent="0.25">
      <c r="A60" s="4" t="s">
        <v>20</v>
      </c>
      <c r="B60" s="10">
        <v>4711141</v>
      </c>
      <c r="C60" s="12">
        <v>0</v>
      </c>
      <c r="D60" s="12">
        <v>0</v>
      </c>
      <c r="E60" s="14" t="e">
        <f t="shared" si="0"/>
        <v>#DIV/0!</v>
      </c>
      <c r="F60" s="12">
        <v>8</v>
      </c>
      <c r="G60" s="12">
        <f t="shared" si="1"/>
        <v>-8</v>
      </c>
      <c r="H60"/>
      <c r="I60"/>
    </row>
    <row r="61" spans="1:9" ht="67.5" customHeight="1" x14ac:dyDescent="0.25">
      <c r="A61" s="4" t="s">
        <v>71</v>
      </c>
      <c r="B61" s="10">
        <v>4711181</v>
      </c>
      <c r="C61" s="12">
        <v>4326.7</v>
      </c>
      <c r="D61" s="12">
        <v>0</v>
      </c>
      <c r="E61" s="12">
        <f t="shared" ref="E61:E62" si="6">D61/C61*100</f>
        <v>0</v>
      </c>
      <c r="F61" s="12">
        <v>0</v>
      </c>
      <c r="G61" s="12">
        <f t="shared" si="1"/>
        <v>0</v>
      </c>
      <c r="H61"/>
      <c r="I61"/>
    </row>
    <row r="62" spans="1:9" ht="57" customHeight="1" x14ac:dyDescent="0.25">
      <c r="A62" s="4" t="s">
        <v>70</v>
      </c>
      <c r="B62" s="10">
        <v>4711182</v>
      </c>
      <c r="C62" s="12">
        <v>10095.4</v>
      </c>
      <c r="D62" s="12">
        <v>0</v>
      </c>
      <c r="E62" s="12">
        <f t="shared" si="6"/>
        <v>0</v>
      </c>
      <c r="F62" s="12">
        <v>0</v>
      </c>
      <c r="G62" s="12">
        <f t="shared" si="1"/>
        <v>0</v>
      </c>
      <c r="H62"/>
      <c r="I62"/>
    </row>
    <row r="63" spans="1:9" ht="93" customHeight="1" x14ac:dyDescent="0.25">
      <c r="A63" s="4" t="s">
        <v>64</v>
      </c>
      <c r="B63" s="10">
        <v>4711291</v>
      </c>
      <c r="C63" s="12">
        <v>8521.2000000000007</v>
      </c>
      <c r="D63" s="12">
        <v>0</v>
      </c>
      <c r="E63" s="15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84.75" customHeight="1" x14ac:dyDescent="0.25">
      <c r="A64" s="4" t="s">
        <v>65</v>
      </c>
      <c r="B64" s="10">
        <v>4711292</v>
      </c>
      <c r="C64" s="12">
        <v>20480.2</v>
      </c>
      <c r="D64" s="12">
        <v>0</v>
      </c>
      <c r="E64" s="15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21.75" customHeight="1" x14ac:dyDescent="0.25">
      <c r="A65" s="2" t="s">
        <v>9</v>
      </c>
      <c r="B65" s="3">
        <v>4713000</v>
      </c>
      <c r="C65" s="11">
        <f>SUM(C66:C71)</f>
        <v>102499.8</v>
      </c>
      <c r="D65" s="11">
        <f>SUM(D66:D71)</f>
        <v>58066.100000000006</v>
      </c>
      <c r="E65" s="11">
        <f t="shared" si="0"/>
        <v>56.649964195052092</v>
      </c>
      <c r="F65" s="11">
        <f>SUM(F66:F71)</f>
        <v>97102.1</v>
      </c>
      <c r="G65" s="11">
        <f t="shared" si="1"/>
        <v>-39036</v>
      </c>
      <c r="H65"/>
      <c r="I65"/>
    </row>
    <row r="66" spans="1:9" s="13" customFormat="1" ht="35.25" customHeight="1" x14ac:dyDescent="0.25">
      <c r="A66" s="4" t="s">
        <v>43</v>
      </c>
      <c r="B66" s="10">
        <v>4713031</v>
      </c>
      <c r="C66" s="12">
        <v>0</v>
      </c>
      <c r="D66" s="12">
        <v>0</v>
      </c>
      <c r="E66" s="12"/>
      <c r="F66" s="12">
        <v>642.79999999999995</v>
      </c>
      <c r="G66" s="12">
        <f t="shared" si="1"/>
        <v>-642.79999999999995</v>
      </c>
    </row>
    <row r="67" spans="1:9" s="13" customFormat="1" ht="34.5" customHeight="1" x14ac:dyDescent="0.25">
      <c r="A67" s="4" t="s">
        <v>44</v>
      </c>
      <c r="B67" s="10">
        <v>4713105</v>
      </c>
      <c r="C67" s="12">
        <v>760</v>
      </c>
      <c r="D67" s="12">
        <v>74.400000000000006</v>
      </c>
      <c r="E67" s="12">
        <f t="shared" ref="E67" si="7">D67/C67*100</f>
        <v>9.7894736842105274</v>
      </c>
      <c r="F67" s="12">
        <v>0</v>
      </c>
      <c r="G67" s="12">
        <f t="shared" si="1"/>
        <v>74.400000000000006</v>
      </c>
    </row>
    <row r="68" spans="1:9" ht="32.25" customHeight="1" x14ac:dyDescent="0.25">
      <c r="A68" s="4" t="s">
        <v>23</v>
      </c>
      <c r="B68" s="10">
        <v>4713132</v>
      </c>
      <c r="C68" s="12">
        <v>752</v>
      </c>
      <c r="D68" s="12">
        <v>1161.0999999999999</v>
      </c>
      <c r="E68" s="12">
        <f t="shared" si="0"/>
        <v>154.40159574468083</v>
      </c>
      <c r="F68" s="12">
        <v>495.6</v>
      </c>
      <c r="G68" s="12">
        <f t="shared" si="1"/>
        <v>665.49999999999989</v>
      </c>
      <c r="H68"/>
      <c r="I68"/>
    </row>
    <row r="69" spans="1:9" ht="246" customHeight="1" x14ac:dyDescent="0.25">
      <c r="A69" s="4" t="s">
        <v>66</v>
      </c>
      <c r="B69" s="10">
        <v>4713221</v>
      </c>
      <c r="C69" s="12">
        <v>44066.9</v>
      </c>
      <c r="D69" s="12">
        <v>18596.8</v>
      </c>
      <c r="E69" s="12">
        <f t="shared" si="0"/>
        <v>42.201289403157475</v>
      </c>
      <c r="F69" s="12">
        <v>16130.9</v>
      </c>
      <c r="G69" s="12">
        <f t="shared" si="1"/>
        <v>2465.8999999999996</v>
      </c>
      <c r="H69"/>
      <c r="I69"/>
    </row>
    <row r="70" spans="1:9" ht="247.5" customHeight="1" x14ac:dyDescent="0.25">
      <c r="A70" s="4" t="s">
        <v>54</v>
      </c>
      <c r="B70" s="10">
        <v>4713222</v>
      </c>
      <c r="C70" s="12">
        <v>49153.1</v>
      </c>
      <c r="D70" s="12">
        <v>30466</v>
      </c>
      <c r="E70" s="12">
        <f t="shared" si="0"/>
        <v>61.981848550752652</v>
      </c>
      <c r="F70" s="12">
        <v>79832.800000000003</v>
      </c>
      <c r="G70" s="12">
        <f t="shared" si="1"/>
        <v>-49366.8</v>
      </c>
      <c r="H70"/>
      <c r="I70"/>
    </row>
    <row r="71" spans="1:9" ht="170.25" customHeight="1" x14ac:dyDescent="0.25">
      <c r="A71" s="4" t="s">
        <v>67</v>
      </c>
      <c r="B71" s="10">
        <v>4713223</v>
      </c>
      <c r="C71" s="12">
        <v>7767.8</v>
      </c>
      <c r="D71" s="12">
        <v>7767.8</v>
      </c>
      <c r="E71" s="12">
        <f t="shared" si="0"/>
        <v>100</v>
      </c>
      <c r="F71" s="12">
        <v>0</v>
      </c>
      <c r="G71" s="12">
        <f t="shared" si="1"/>
        <v>7767.8</v>
      </c>
      <c r="H71"/>
      <c r="I71"/>
    </row>
    <row r="72" spans="1:9" ht="21.75" customHeight="1" x14ac:dyDescent="0.25">
      <c r="A72" s="2" t="s">
        <v>11</v>
      </c>
      <c r="B72" s="3">
        <v>4714000</v>
      </c>
      <c r="C72" s="11">
        <f>SUM(C73:C74)</f>
        <v>3244.6</v>
      </c>
      <c r="D72" s="11">
        <f>SUM(D73:D74)</f>
        <v>1439.8</v>
      </c>
      <c r="E72" s="11">
        <f>D72/C72*100</f>
        <v>44.375269678851012</v>
      </c>
      <c r="F72" s="11">
        <f>SUM(F73:F74)</f>
        <v>895.19999999999993</v>
      </c>
      <c r="G72" s="11">
        <f>D72-F72</f>
        <v>544.6</v>
      </c>
      <c r="H72"/>
      <c r="I72"/>
    </row>
    <row r="73" spans="1:9" ht="21.75" customHeight="1" x14ac:dyDescent="0.25">
      <c r="A73" s="4" t="s">
        <v>26</v>
      </c>
      <c r="B73" s="10">
        <v>4714030</v>
      </c>
      <c r="C73" s="12">
        <v>0</v>
      </c>
      <c r="D73" s="12">
        <v>0.1</v>
      </c>
      <c r="E73" s="14" t="e">
        <f t="shared" ref="E73" si="8">D73/C73*100</f>
        <v>#DIV/0!</v>
      </c>
      <c r="F73" s="12">
        <v>26.9</v>
      </c>
      <c r="G73" s="12">
        <f t="shared" ref="G73" si="9">D73-F73</f>
        <v>-26.799999999999997</v>
      </c>
      <c r="H73"/>
      <c r="I73"/>
    </row>
    <row r="74" spans="1:9" ht="30" customHeight="1" x14ac:dyDescent="0.25">
      <c r="A74" s="4" t="s">
        <v>27</v>
      </c>
      <c r="B74" s="10">
        <v>4714060</v>
      </c>
      <c r="C74" s="12">
        <v>3244.6</v>
      </c>
      <c r="D74" s="12">
        <v>1439.7</v>
      </c>
      <c r="E74" s="12">
        <f t="shared" si="0"/>
        <v>44.372187634839428</v>
      </c>
      <c r="F74" s="12">
        <v>868.3</v>
      </c>
      <c r="G74" s="12">
        <f t="shared" si="1"/>
        <v>571.40000000000009</v>
      </c>
      <c r="H74"/>
      <c r="I74"/>
    </row>
    <row r="75" spans="1:9" ht="21.75" customHeight="1" x14ac:dyDescent="0.25">
      <c r="A75" s="2" t="s">
        <v>12</v>
      </c>
      <c r="B75" s="3">
        <v>4715000</v>
      </c>
      <c r="C75" s="11">
        <f>C76</f>
        <v>50</v>
      </c>
      <c r="D75" s="11">
        <f t="shared" ref="D75:F75" si="10">D76</f>
        <v>45.7</v>
      </c>
      <c r="E75" s="11">
        <f t="shared" si="0"/>
        <v>91.4</v>
      </c>
      <c r="F75" s="11">
        <f t="shared" si="10"/>
        <v>445</v>
      </c>
      <c r="G75" s="11">
        <f t="shared" si="1"/>
        <v>-399.3</v>
      </c>
      <c r="H75"/>
      <c r="I75"/>
    </row>
    <row r="76" spans="1:9" ht="30" customHeight="1" x14ac:dyDescent="0.25">
      <c r="A76" s="4" t="s">
        <v>30</v>
      </c>
      <c r="B76" s="10">
        <v>4715031</v>
      </c>
      <c r="C76" s="12">
        <v>50</v>
      </c>
      <c r="D76" s="12">
        <v>45.7</v>
      </c>
      <c r="E76" s="12">
        <f t="shared" si="0"/>
        <v>91.4</v>
      </c>
      <c r="F76" s="12">
        <v>445</v>
      </c>
      <c r="G76" s="12">
        <f t="shared" si="1"/>
        <v>-399.3</v>
      </c>
      <c r="H76"/>
      <c r="I76"/>
    </row>
    <row r="77" spans="1:9" ht="21.75" customHeight="1" x14ac:dyDescent="0.25">
      <c r="A77" s="2" t="s">
        <v>13</v>
      </c>
      <c r="B77" s="3">
        <v>4716000</v>
      </c>
      <c r="C77" s="11">
        <f>SUM(C78:C82)</f>
        <v>123901.5</v>
      </c>
      <c r="D77" s="11">
        <f>SUM(D78:D82)</f>
        <v>30522.2</v>
      </c>
      <c r="E77" s="11">
        <f t="shared" si="0"/>
        <v>24.634245751665638</v>
      </c>
      <c r="F77" s="11">
        <f>SUM(F78:F82)</f>
        <v>72508.5</v>
      </c>
      <c r="G77" s="11">
        <f t="shared" si="1"/>
        <v>-41986.3</v>
      </c>
      <c r="H77"/>
      <c r="I77"/>
    </row>
    <row r="78" spans="1:9" ht="30" customHeight="1" x14ac:dyDescent="0.25">
      <c r="A78" s="4" t="s">
        <v>33</v>
      </c>
      <c r="B78" s="10">
        <v>4716011</v>
      </c>
      <c r="C78" s="12">
        <v>108253.3</v>
      </c>
      <c r="D78" s="12">
        <v>23911.200000000001</v>
      </c>
      <c r="E78" s="12">
        <f t="shared" si="0"/>
        <v>22.088195001907561</v>
      </c>
      <c r="F78" s="12">
        <v>58990.9</v>
      </c>
      <c r="G78" s="12">
        <f t="shared" si="1"/>
        <v>-35079.699999999997</v>
      </c>
      <c r="H78"/>
      <c r="I78"/>
    </row>
    <row r="79" spans="1:9" ht="33" customHeight="1" x14ac:dyDescent="0.25">
      <c r="A79" s="4" t="s">
        <v>35</v>
      </c>
      <c r="B79" s="10">
        <v>4716015</v>
      </c>
      <c r="C79" s="12">
        <v>7034.7</v>
      </c>
      <c r="D79" s="12">
        <v>6517.2</v>
      </c>
      <c r="E79" s="12">
        <f t="shared" si="0"/>
        <v>92.643609535587871</v>
      </c>
      <c r="F79" s="12">
        <v>10403.700000000001</v>
      </c>
      <c r="G79" s="12">
        <f t="shared" si="1"/>
        <v>-3886.5000000000009</v>
      </c>
      <c r="H79"/>
      <c r="I79"/>
    </row>
    <row r="80" spans="1:9" ht="35.25" customHeight="1" x14ac:dyDescent="0.25">
      <c r="A80" s="4" t="s">
        <v>46</v>
      </c>
      <c r="B80" s="10">
        <v>4716017</v>
      </c>
      <c r="C80" s="12">
        <v>6113.5</v>
      </c>
      <c r="D80" s="12">
        <v>93.8</v>
      </c>
      <c r="E80" s="15">
        <f t="shared" si="0"/>
        <v>1.5343093154494152</v>
      </c>
      <c r="F80" s="12">
        <v>1126.5</v>
      </c>
      <c r="G80" s="12">
        <f t="shared" si="1"/>
        <v>-1032.7</v>
      </c>
      <c r="H80"/>
      <c r="I80"/>
    </row>
    <row r="81" spans="1:9" ht="42.75" customHeight="1" x14ac:dyDescent="0.25">
      <c r="A81" s="4" t="s">
        <v>72</v>
      </c>
      <c r="B81" s="10">
        <v>4716020</v>
      </c>
      <c r="C81" s="12">
        <v>0</v>
      </c>
      <c r="D81" s="12">
        <v>0</v>
      </c>
      <c r="E81" s="14" t="e">
        <f t="shared" si="0"/>
        <v>#DIV/0!</v>
      </c>
      <c r="F81" s="12">
        <v>1987.4</v>
      </c>
      <c r="G81" s="12">
        <f t="shared" si="1"/>
        <v>-1987.4</v>
      </c>
      <c r="H81"/>
      <c r="I81"/>
    </row>
    <row r="82" spans="1:9" ht="35.25" customHeight="1" x14ac:dyDescent="0.25">
      <c r="A82" s="4" t="s">
        <v>59</v>
      </c>
      <c r="B82" s="10">
        <v>4716090</v>
      </c>
      <c r="C82" s="12">
        <v>2500</v>
      </c>
      <c r="D82" s="12">
        <v>0</v>
      </c>
      <c r="E82" s="12">
        <f t="shared" si="0"/>
        <v>0</v>
      </c>
      <c r="F82" s="12">
        <v>0</v>
      </c>
      <c r="G82" s="12">
        <f t="shared" si="1"/>
        <v>0</v>
      </c>
      <c r="H82"/>
      <c r="I82"/>
    </row>
    <row r="83" spans="1:9" ht="21" customHeight="1" x14ac:dyDescent="0.25">
      <c r="A83" s="2" t="s">
        <v>18</v>
      </c>
      <c r="B83" s="3">
        <v>4717300</v>
      </c>
      <c r="C83" s="11">
        <f>C84+C85</f>
        <v>203968.7</v>
      </c>
      <c r="D83" s="11">
        <f>D84+D85</f>
        <v>7458.4</v>
      </c>
      <c r="E83" s="11">
        <f t="shared" si="0"/>
        <v>3.6566394745860515</v>
      </c>
      <c r="F83" s="11">
        <f>F84+F85</f>
        <v>3251.6</v>
      </c>
      <c r="G83" s="11">
        <f t="shared" si="1"/>
        <v>4206.7999999999993</v>
      </c>
      <c r="H83"/>
      <c r="I83"/>
    </row>
    <row r="84" spans="1:9" ht="21" customHeight="1" x14ac:dyDescent="0.25">
      <c r="A84" s="4" t="s">
        <v>53</v>
      </c>
      <c r="B84" s="10">
        <v>4717321</v>
      </c>
      <c r="C84" s="12">
        <v>149702.6</v>
      </c>
      <c r="D84" s="12">
        <v>0</v>
      </c>
      <c r="E84" s="12">
        <f t="shared" si="0"/>
        <v>0</v>
      </c>
      <c r="F84" s="12">
        <v>3251.6</v>
      </c>
      <c r="G84" s="12">
        <f t="shared" si="1"/>
        <v>-3251.6</v>
      </c>
      <c r="H84"/>
      <c r="I84"/>
    </row>
    <row r="85" spans="1:9" ht="21" customHeight="1" x14ac:dyDescent="0.25">
      <c r="A85" s="4" t="s">
        <v>55</v>
      </c>
      <c r="B85" s="10">
        <v>4717323</v>
      </c>
      <c r="C85" s="12">
        <v>54266.1</v>
      </c>
      <c r="D85" s="12">
        <v>7458.4</v>
      </c>
      <c r="E85" s="12">
        <f t="shared" si="0"/>
        <v>13.744123863701279</v>
      </c>
      <c r="F85" s="12">
        <v>0</v>
      </c>
      <c r="G85" s="12">
        <f t="shared" si="1"/>
        <v>7458.4</v>
      </c>
      <c r="H85"/>
      <c r="I85"/>
    </row>
    <row r="86" spans="1:9" ht="21.75" customHeight="1" x14ac:dyDescent="0.25">
      <c r="A86" s="2" t="s">
        <v>16</v>
      </c>
      <c r="B86" s="3"/>
      <c r="C86" s="11">
        <f>C52+C54+C65+C72+C75+C77+C83</f>
        <v>793251</v>
      </c>
      <c r="D86" s="11">
        <f>D52+D54+D65+D72+D75+D77+D83</f>
        <v>296243.7</v>
      </c>
      <c r="E86" s="11">
        <f t="shared" si="0"/>
        <v>37.345518631555464</v>
      </c>
      <c r="F86" s="11">
        <f>F52+F54+F65+F72+F75+F77+F83</f>
        <v>254284.90000000002</v>
      </c>
      <c r="G86" s="11">
        <f t="shared" si="1"/>
        <v>41958.799999999988</v>
      </c>
      <c r="H86"/>
      <c r="I86"/>
    </row>
    <row r="87" spans="1:9" ht="21.75" customHeight="1" x14ac:dyDescent="0.25">
      <c r="A87" s="2" t="s">
        <v>17</v>
      </c>
      <c r="B87" s="3"/>
      <c r="C87" s="11">
        <f>C50+C86</f>
        <v>3617017.6</v>
      </c>
      <c r="D87" s="11">
        <f>D50+D86</f>
        <v>2232327.9</v>
      </c>
      <c r="E87" s="11">
        <f t="shared" si="0"/>
        <v>61.717363498590657</v>
      </c>
      <c r="F87" s="11">
        <f>F50+F86</f>
        <v>1891206.1999999997</v>
      </c>
      <c r="G87" s="11">
        <f t="shared" si="1"/>
        <v>341121.70000000019</v>
      </c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H91"/>
      <c r="I91"/>
    </row>
    <row r="92" spans="1:9" x14ac:dyDescent="0.25">
      <c r="H92"/>
      <c r="I92"/>
    </row>
    <row r="93" spans="1:9" x14ac:dyDescent="0.25">
      <c r="H93"/>
      <c r="I93"/>
    </row>
    <row r="94" spans="1:9" x14ac:dyDescent="0.25">
      <c r="H94"/>
      <c r="I94"/>
    </row>
    <row r="95" spans="1:9" x14ac:dyDescent="0.25"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</sheetData>
  <mergeCells count="3">
    <mergeCell ref="A1:G1"/>
    <mergeCell ref="A2:G2"/>
    <mergeCell ref="A3:G3"/>
  </mergeCells>
  <pageMargins left="0.59055118110236227" right="0.19685039370078741" top="3.937007874015748E-2" bottom="3.937007874015748E-2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січень-вересень 2024</vt:lpstr>
      <vt:lpstr>'січень-вересень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2025-02-06T14:27:08Z</dcterms:modified>
</cp:coreProperties>
</file>