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листопад 2024" sheetId="11" r:id="rId1"/>
  </sheets>
  <definedNames>
    <definedName name="_xlnm.Print_Titles" localSheetId="0">'січень-листопад 2024'!$5:$6</definedName>
  </definedNames>
  <calcPr calcId="145621" refMode="R1C1"/>
</workbook>
</file>

<file path=xl/calcChain.xml><?xml version="1.0" encoding="utf-8"?>
<calcChain xmlns="http://schemas.openxmlformats.org/spreadsheetml/2006/main">
  <c r="G74" i="11" l="1"/>
  <c r="F74" i="11"/>
  <c r="D74" i="11"/>
  <c r="C74" i="11"/>
  <c r="G77" i="11"/>
  <c r="E77" i="11"/>
  <c r="G69" i="11"/>
  <c r="E69" i="11"/>
  <c r="G88" i="11"/>
  <c r="E88" i="11"/>
  <c r="G87" i="11"/>
  <c r="E87" i="11"/>
  <c r="F86" i="11"/>
  <c r="D86" i="11"/>
  <c r="C86" i="11"/>
  <c r="G85" i="11"/>
  <c r="E85" i="11"/>
  <c r="G84" i="11"/>
  <c r="E84" i="11"/>
  <c r="G83" i="11"/>
  <c r="E83" i="11"/>
  <c r="G82" i="11"/>
  <c r="E82" i="11"/>
  <c r="G81" i="11"/>
  <c r="E81" i="11"/>
  <c r="F80" i="11"/>
  <c r="D80" i="11"/>
  <c r="G80" i="11" s="1"/>
  <c r="C80" i="11"/>
  <c r="G79" i="11"/>
  <c r="E79" i="11"/>
  <c r="F78" i="11"/>
  <c r="D78" i="11"/>
  <c r="C78" i="11"/>
  <c r="G76" i="11"/>
  <c r="E76" i="11"/>
  <c r="G75" i="11"/>
  <c r="E75" i="11"/>
  <c r="G73" i="11"/>
  <c r="E73" i="11"/>
  <c r="G72" i="11"/>
  <c r="E72" i="11"/>
  <c r="G71" i="11"/>
  <c r="E71" i="11"/>
  <c r="G70" i="11"/>
  <c r="E70" i="11"/>
  <c r="G68" i="11"/>
  <c r="E68" i="11"/>
  <c r="G67" i="11"/>
  <c r="F66" i="11"/>
  <c r="D66" i="11"/>
  <c r="C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F55" i="11"/>
  <c r="D55" i="11"/>
  <c r="G55" i="11" s="1"/>
  <c r="C55" i="11"/>
  <c r="G54" i="11"/>
  <c r="E54" i="11"/>
  <c r="G53" i="11"/>
  <c r="F53" i="11"/>
  <c r="D53" i="11"/>
  <c r="C53" i="11"/>
  <c r="G50" i="11"/>
  <c r="E50" i="11"/>
  <c r="G49" i="11"/>
  <c r="E49" i="11"/>
  <c r="F48" i="11"/>
  <c r="D48" i="11"/>
  <c r="C48" i="11"/>
  <c r="G47" i="11"/>
  <c r="E47" i="11"/>
  <c r="G46" i="11"/>
  <c r="E46" i="11"/>
  <c r="F45" i="11"/>
  <c r="D45" i="11"/>
  <c r="G45" i="11" s="1"/>
  <c r="C45" i="11"/>
  <c r="G44" i="11"/>
  <c r="E44" i="11"/>
  <c r="G43" i="11"/>
  <c r="E43" i="11"/>
  <c r="G42" i="11"/>
  <c r="E42" i="11"/>
  <c r="G41" i="11"/>
  <c r="E41" i="11"/>
  <c r="F40" i="11"/>
  <c r="D40" i="11"/>
  <c r="C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F30" i="11"/>
  <c r="D30" i="11"/>
  <c r="G30" i="11" s="1"/>
  <c r="C30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F10" i="11"/>
  <c r="D10" i="11"/>
  <c r="C10" i="11"/>
  <c r="G9" i="11"/>
  <c r="E9" i="11"/>
  <c r="F8" i="11"/>
  <c r="D8" i="11"/>
  <c r="G8" i="11" s="1"/>
  <c r="C8" i="11"/>
  <c r="C51" i="11" s="1"/>
  <c r="G86" i="11" l="1"/>
  <c r="G78" i="11"/>
  <c r="F89" i="11"/>
  <c r="G66" i="11"/>
  <c r="G48" i="11"/>
  <c r="G40" i="11"/>
  <c r="F51" i="11"/>
  <c r="G10" i="11"/>
  <c r="E80" i="11"/>
  <c r="C90" i="11"/>
  <c r="C89" i="11"/>
  <c r="E74" i="11"/>
  <c r="E66" i="11"/>
  <c r="D89" i="11"/>
  <c r="E89" i="11" s="1"/>
  <c r="E48" i="11"/>
  <c r="E40" i="11"/>
  <c r="E10" i="11"/>
  <c r="D51" i="11"/>
  <c r="E53" i="11"/>
  <c r="E8" i="11"/>
  <c r="E30" i="11"/>
  <c r="E45" i="11"/>
  <c r="E55" i="11"/>
  <c r="E78" i="11"/>
  <c r="E86" i="11"/>
  <c r="F90" i="11" l="1"/>
  <c r="G89" i="11"/>
  <c r="G51" i="11"/>
  <c r="E51" i="11"/>
  <c r="D90" i="11"/>
  <c r="G90" i="11" l="1"/>
  <c r="E90" i="11"/>
</calcChain>
</file>

<file path=xl/sharedStrings.xml><?xml version="1.0" encoding="utf-8"?>
<sst xmlns="http://schemas.openxmlformats.org/spreadsheetml/2006/main" count="97" uniqueCount="74">
  <si>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</si>
  <si>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</si>
  <si>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</si>
  <si>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</si>
  <si>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</si>
  <si>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</si>
  <si>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</si>
  <si>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</si>
  <si>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</si>
  <si>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</si>
  <si>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</si>
  <si>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</si>
  <si>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</si>
  <si>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</si>
  <si>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</si>
  <si>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</si>
  <si>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</si>
  <si>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</si>
  <si>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</si>
  <si>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</si>
  <si>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</si>
  <si>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</si>
  <si>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</si>
  <si>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</si>
  <si>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</si>
  <si>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</si>
  <si>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</si>
  <si>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</si>
  <si>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</si>
  <si>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</si>
  <si>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</si>
  <si>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</si>
  <si>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</si>
  <si>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</si>
  <si>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</si>
  <si>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</si>
  <si>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</si>
  <si>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</si>
  <si>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</si>
  <si>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</si>
  <si>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</si>
  <si>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</si>
  <si>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</si>
  <si>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</si>
  <si>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</si>
  <si>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</si>
  <si>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</si>
  <si>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</si>
  <si>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</si>
  <si>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</si>
  <si>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</si>
  <si>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</si>
  <si>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</si>
  <si>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</si>
  <si>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</si>
  <si>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</si>
  <si>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</si>
  <si>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Виконано станом на 01.12 2023 року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</si>
  <si>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</si>
  <si>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</si>
  <si>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</si>
  <si>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</si>
  <si>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</si>
  <si>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</si>
  <si>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</si>
  <si>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</si>
  <si>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</si>
  <si>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</si>
  <si>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</si>
  <si>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</si>
  <si>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</si>
  <si>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</si>
  <si>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щодо використання бюджетних коштів за січень - листопад 2024 року</t>
  </si>
  <si>
    <t>Виконано станом на 01.12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</si>
</sst>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50" workbookViewId="0">
      <selection activeCell="L61" sqref="L61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72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58</v>
      </c>
      <c r="D5" s="3" t="s">
        <v>73</v>
      </c>
      <c r="E5" s="3" t="s">
        <v>45</v>
      </c>
      <c r="F5" s="3" t="s">
        <v>57</v>
      </c>
      <c r="G5" s="3" t="s">
        <v>62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60</v>
      </c>
      <c r="F6" s="9">
        <v>6</v>
      </c>
      <c r="G6" s="9" t="s">
        <v>61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160523.79999999999</v>
      </c>
      <c r="D8" s="11">
        <f>SUM(D9:D9)</f>
        <v>136798.9</v>
      </c>
      <c r="E8" s="11">
        <f>D8/C8*100</f>
        <v>85.220322469316073</v>
      </c>
      <c r="F8" s="11">
        <f>SUM(F9:F9)</f>
        <v>113498.2</v>
      </c>
      <c r="G8" s="11">
        <f>D8-F8</f>
        <v>23300.699999999997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160523.79999999999</v>
      </c>
      <c r="D9" s="12">
        <v>136798.9</v>
      </c>
      <c r="E9" s="12">
        <f t="shared" ref="E9:E90" si="0">D9/C9*100</f>
        <v>85.220322469316073</v>
      </c>
      <c r="F9" s="12">
        <v>113498.2</v>
      </c>
      <c r="G9" s="12">
        <f t="shared" ref="G9:G90" si="1">D9-F9</f>
        <v>23300.699999999997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SUM(C11:C29)</f>
        <v>2541035.9</v>
      </c>
      <c r="D10" s="11">
        <f>SUM(D11:D29)</f>
        <v>2139394.2000000002</v>
      </c>
      <c r="E10" s="11">
        <f t="shared" si="0"/>
        <v>84.193780969407015</v>
      </c>
      <c r="F10" s="11">
        <f>SUM(F11:F29)</f>
        <v>1846882.9</v>
      </c>
      <c r="G10" s="11">
        <f t="shared" si="1"/>
        <v>292511.30000000028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626124.9</v>
      </c>
      <c r="E11" s="12">
        <f t="shared" si="0"/>
        <v>82.371350696977842</v>
      </c>
      <c r="F11" s="12">
        <v>571652.80000000005</v>
      </c>
      <c r="G11" s="12">
        <f t="shared" si="1"/>
        <v>54472.099999999977</v>
      </c>
      <c r="H11"/>
      <c r="I11"/>
    </row>
    <row r="12" spans="1:9" ht="45.75" customHeight="1" x14ac:dyDescent="0.25">
      <c r="A12" s="4" t="s">
        <v>48</v>
      </c>
      <c r="B12" s="10">
        <v>4711021</v>
      </c>
      <c r="C12" s="12">
        <v>745200.8</v>
      </c>
      <c r="D12" s="12">
        <v>618633.30000000005</v>
      </c>
      <c r="E12" s="12">
        <f t="shared" si="0"/>
        <v>83.015651620341785</v>
      </c>
      <c r="F12" s="12">
        <v>495501.7</v>
      </c>
      <c r="G12" s="12">
        <f t="shared" si="1"/>
        <v>123131.60000000003</v>
      </c>
      <c r="H12"/>
      <c r="I12"/>
    </row>
    <row r="13" spans="1:9" ht="69" customHeight="1" x14ac:dyDescent="0.25">
      <c r="A13" s="4" t="s">
        <v>49</v>
      </c>
      <c r="B13" s="10">
        <v>4711022</v>
      </c>
      <c r="C13" s="12">
        <v>58716.6</v>
      </c>
      <c r="D13" s="12">
        <v>49616.4</v>
      </c>
      <c r="E13" s="12">
        <f t="shared" si="0"/>
        <v>84.501486802709962</v>
      </c>
      <c r="F13" s="12">
        <v>40823.300000000003</v>
      </c>
      <c r="G13" s="12">
        <f t="shared" si="1"/>
        <v>8793.0999999999985</v>
      </c>
      <c r="H13"/>
      <c r="I13"/>
    </row>
    <row r="14" spans="1:9" ht="44.25" customHeight="1" x14ac:dyDescent="0.25">
      <c r="A14" s="4" t="s">
        <v>50</v>
      </c>
      <c r="B14" s="10">
        <v>4711026</v>
      </c>
      <c r="C14" s="12">
        <v>2723.3</v>
      </c>
      <c r="D14" s="12">
        <v>1823.3</v>
      </c>
      <c r="E14" s="12">
        <f t="shared" si="0"/>
        <v>66.951859875885873</v>
      </c>
      <c r="F14" s="12">
        <v>1442.6</v>
      </c>
      <c r="G14" s="12">
        <f t="shared" si="1"/>
        <v>380.70000000000005</v>
      </c>
      <c r="H14"/>
      <c r="I14"/>
    </row>
    <row r="15" spans="1:9" ht="42.75" customHeight="1" x14ac:dyDescent="0.25">
      <c r="A15" s="4" t="s">
        <v>51</v>
      </c>
      <c r="B15" s="10">
        <v>4711031</v>
      </c>
      <c r="C15" s="12">
        <v>651344.5</v>
      </c>
      <c r="D15" s="12">
        <v>587098.6</v>
      </c>
      <c r="E15" s="12">
        <f t="shared" si="0"/>
        <v>90.136417824975879</v>
      </c>
      <c r="F15" s="12">
        <v>511603</v>
      </c>
      <c r="G15" s="12">
        <f t="shared" si="1"/>
        <v>75495.599999999977</v>
      </c>
      <c r="H15"/>
      <c r="I15"/>
    </row>
    <row r="16" spans="1:9" ht="58.5" customHeight="1" x14ac:dyDescent="0.25">
      <c r="A16" s="4" t="s">
        <v>52</v>
      </c>
      <c r="B16" s="10">
        <v>4711032</v>
      </c>
      <c r="C16" s="12">
        <v>32243.200000000001</v>
      </c>
      <c r="D16" s="12">
        <v>29393.599999999999</v>
      </c>
      <c r="E16" s="12">
        <f t="shared" si="0"/>
        <v>91.162167526796338</v>
      </c>
      <c r="F16" s="12">
        <v>27108</v>
      </c>
      <c r="G16" s="12">
        <f t="shared" si="1"/>
        <v>2285.5999999999985</v>
      </c>
      <c r="H16"/>
      <c r="I16"/>
    </row>
    <row r="17" spans="1:9" ht="90.75" customHeight="1" x14ac:dyDescent="0.25">
      <c r="A17" s="4" t="s">
        <v>63</v>
      </c>
      <c r="B17" s="10">
        <v>4711061</v>
      </c>
      <c r="C17" s="12">
        <v>155.69999999999999</v>
      </c>
      <c r="D17" s="12">
        <v>155.69999999999999</v>
      </c>
      <c r="E17" s="12">
        <f t="shared" si="0"/>
        <v>100</v>
      </c>
      <c r="F17" s="12">
        <v>0</v>
      </c>
      <c r="G17" s="12">
        <f t="shared" si="1"/>
        <v>155.69999999999999</v>
      </c>
      <c r="H17"/>
      <c r="I17"/>
    </row>
    <row r="18" spans="1:9" ht="40.5" customHeight="1" x14ac:dyDescent="0.25">
      <c r="A18" s="4" t="s">
        <v>36</v>
      </c>
      <c r="B18" s="10">
        <v>4711070</v>
      </c>
      <c r="C18" s="12">
        <v>116174.5</v>
      </c>
      <c r="D18" s="12">
        <v>94809.9</v>
      </c>
      <c r="E18" s="12">
        <f t="shared" si="0"/>
        <v>81.609905788275398</v>
      </c>
      <c r="F18" s="12">
        <v>83328.399999999994</v>
      </c>
      <c r="G18" s="12">
        <f t="shared" si="1"/>
        <v>11481.5</v>
      </c>
      <c r="H18"/>
      <c r="I18"/>
    </row>
    <row r="19" spans="1:9" ht="21.75" customHeight="1" x14ac:dyDescent="0.25">
      <c r="A19" s="4" t="s">
        <v>37</v>
      </c>
      <c r="B19" s="10">
        <v>4711080</v>
      </c>
      <c r="C19" s="12">
        <v>98510.8</v>
      </c>
      <c r="D19" s="12">
        <v>85592.3</v>
      </c>
      <c r="E19" s="12">
        <f t="shared" si="0"/>
        <v>86.886209430844133</v>
      </c>
      <c r="F19" s="12">
        <v>74002.899999999994</v>
      </c>
      <c r="G19" s="12">
        <f t="shared" si="1"/>
        <v>11589.400000000009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37843.5</v>
      </c>
      <c r="E20" s="12">
        <f t="shared" si="0"/>
        <v>87.171094306070316</v>
      </c>
      <c r="F20" s="12">
        <v>35338.199999999997</v>
      </c>
      <c r="G20" s="12">
        <f t="shared" si="1"/>
        <v>2505.3000000000029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41.6</v>
      </c>
      <c r="E21" s="12">
        <f t="shared" si="0"/>
        <v>45.966850828729285</v>
      </c>
      <c r="F21" s="12">
        <v>61.5</v>
      </c>
      <c r="G21" s="12">
        <f t="shared" si="1"/>
        <v>-19.899999999999999</v>
      </c>
      <c r="H21"/>
      <c r="I21"/>
    </row>
    <row r="22" spans="1:9" ht="31.5" customHeight="1" x14ac:dyDescent="0.25">
      <c r="A22" s="4" t="s">
        <v>39</v>
      </c>
      <c r="B22" s="10">
        <v>4711151</v>
      </c>
      <c r="C22" s="12">
        <v>4425.8999999999996</v>
      </c>
      <c r="D22" s="12">
        <v>3805.2</v>
      </c>
      <c r="E22" s="12">
        <f t="shared" si="0"/>
        <v>85.975733749067984</v>
      </c>
      <c r="F22" s="12">
        <v>3417.7</v>
      </c>
      <c r="G22" s="12">
        <f t="shared" si="1"/>
        <v>387.5</v>
      </c>
      <c r="H22"/>
      <c r="I22"/>
    </row>
    <row r="23" spans="1:9" ht="36" customHeight="1" x14ac:dyDescent="0.25">
      <c r="A23" s="4" t="s">
        <v>40</v>
      </c>
      <c r="B23" s="10">
        <v>4711152</v>
      </c>
      <c r="C23" s="12">
        <v>2651.2</v>
      </c>
      <c r="D23" s="12">
        <v>2416.9</v>
      </c>
      <c r="E23" s="12">
        <f t="shared" si="0"/>
        <v>91.162492456246241</v>
      </c>
      <c r="F23" s="12">
        <v>1248.5999999999999</v>
      </c>
      <c r="G23" s="12">
        <f t="shared" si="1"/>
        <v>1168.3000000000002</v>
      </c>
      <c r="H23"/>
      <c r="I23"/>
    </row>
    <row r="24" spans="1:9" ht="67.5" customHeight="1" x14ac:dyDescent="0.25">
      <c r="A24" s="4" t="s">
        <v>69</v>
      </c>
      <c r="B24" s="10">
        <v>4711181</v>
      </c>
      <c r="C24" s="12">
        <v>210.4</v>
      </c>
      <c r="D24" s="12">
        <v>0</v>
      </c>
      <c r="E24" s="12">
        <f t="shared" si="0"/>
        <v>0</v>
      </c>
      <c r="F24" s="12">
        <v>0</v>
      </c>
      <c r="G24" s="12">
        <f t="shared" si="1"/>
        <v>0</v>
      </c>
      <c r="H24"/>
      <c r="I24"/>
    </row>
    <row r="25" spans="1:9" ht="57" customHeight="1" x14ac:dyDescent="0.25">
      <c r="A25" s="4" t="s">
        <v>68</v>
      </c>
      <c r="B25" s="10">
        <v>4711182</v>
      </c>
      <c r="C25" s="12">
        <v>491</v>
      </c>
      <c r="D25" s="12">
        <v>0</v>
      </c>
      <c r="E25" s="12">
        <f t="shared" si="0"/>
        <v>0</v>
      </c>
      <c r="F25" s="12">
        <v>0</v>
      </c>
      <c r="G25" s="12">
        <f t="shared" si="1"/>
        <v>0</v>
      </c>
      <c r="H25"/>
      <c r="I25"/>
    </row>
    <row r="26" spans="1:9" ht="56.25" customHeight="1" x14ac:dyDescent="0.25">
      <c r="A26" s="4" t="s">
        <v>41</v>
      </c>
      <c r="B26" s="10">
        <v>4711200</v>
      </c>
      <c r="C26" s="12">
        <v>1859</v>
      </c>
      <c r="D26" s="12">
        <v>1205</v>
      </c>
      <c r="E26" s="15">
        <f t="shared" si="0"/>
        <v>64.81979558902637</v>
      </c>
      <c r="F26" s="17">
        <v>909.7</v>
      </c>
      <c r="G26" s="17">
        <f t="shared" si="1"/>
        <v>295.29999999999995</v>
      </c>
      <c r="H26"/>
      <c r="I26"/>
    </row>
    <row r="27" spans="1:9" ht="63.75" customHeight="1" x14ac:dyDescent="0.25">
      <c r="A27" s="4" t="s">
        <v>47</v>
      </c>
      <c r="B27" s="10">
        <v>4711210</v>
      </c>
      <c r="C27" s="12">
        <v>1281.7</v>
      </c>
      <c r="D27" s="12">
        <v>834</v>
      </c>
      <c r="E27" s="15">
        <f t="shared" si="0"/>
        <v>65.069829133182495</v>
      </c>
      <c r="F27" s="17">
        <v>444.5</v>
      </c>
      <c r="G27" s="17">
        <f t="shared" si="1"/>
        <v>389.5</v>
      </c>
      <c r="H27"/>
      <c r="I27"/>
    </row>
    <row r="28" spans="1:9" ht="90" customHeight="1" x14ac:dyDescent="0.25">
      <c r="A28" s="4" t="s">
        <v>64</v>
      </c>
      <c r="B28" s="10">
        <v>4711291</v>
      </c>
      <c r="C28" s="12">
        <v>119.5</v>
      </c>
      <c r="D28" s="12">
        <v>0</v>
      </c>
      <c r="E28" s="15">
        <f t="shared" si="0"/>
        <v>0</v>
      </c>
      <c r="F28" s="17">
        <v>0</v>
      </c>
      <c r="G28" s="17">
        <f t="shared" si="1"/>
        <v>0</v>
      </c>
      <c r="H28"/>
      <c r="I28"/>
    </row>
    <row r="29" spans="1:9" ht="45.75" customHeight="1" x14ac:dyDescent="0.25">
      <c r="A29" s="4" t="s">
        <v>71</v>
      </c>
      <c r="B29" s="10">
        <v>4711403</v>
      </c>
      <c r="C29" s="12">
        <v>21299.8</v>
      </c>
      <c r="D29" s="12">
        <v>0</v>
      </c>
      <c r="E29" s="15">
        <v>0</v>
      </c>
      <c r="F29" s="17"/>
      <c r="G29" s="17"/>
      <c r="H29"/>
      <c r="I29"/>
    </row>
    <row r="30" spans="1:9" ht="21.75" customHeight="1" x14ac:dyDescent="0.25">
      <c r="A30" s="2" t="s">
        <v>9</v>
      </c>
      <c r="B30" s="3">
        <v>4713000</v>
      </c>
      <c r="C30" s="11">
        <f>SUM(C31:C39)</f>
        <v>59365.200000000004</v>
      </c>
      <c r="D30" s="11">
        <f>SUM(D31:D39)</f>
        <v>50600.899999999994</v>
      </c>
      <c r="E30" s="11">
        <f t="shared" si="0"/>
        <v>85.236636952288521</v>
      </c>
      <c r="F30" s="11">
        <f>SUM(F31:F39)</f>
        <v>51438.100000000006</v>
      </c>
      <c r="G30" s="11">
        <f t="shared" si="1"/>
        <v>-837.20000000001164</v>
      </c>
      <c r="H30"/>
      <c r="I30"/>
    </row>
    <row r="31" spans="1:9" s="13" customFormat="1" ht="34.5" customHeight="1" x14ac:dyDescent="0.25">
      <c r="A31" s="4" t="s">
        <v>44</v>
      </c>
      <c r="B31" s="10">
        <v>4713105</v>
      </c>
      <c r="C31" s="12">
        <v>20848.8</v>
      </c>
      <c r="D31" s="12">
        <v>17696.599999999999</v>
      </c>
      <c r="E31" s="12">
        <f t="shared" si="0"/>
        <v>84.880664594604966</v>
      </c>
      <c r="F31" s="12">
        <v>16702.5</v>
      </c>
      <c r="G31" s="12">
        <f t="shared" si="1"/>
        <v>994.09999999999854</v>
      </c>
    </row>
    <row r="32" spans="1:9" ht="56.25" customHeight="1" x14ac:dyDescent="0.25">
      <c r="A32" s="4" t="s">
        <v>34</v>
      </c>
      <c r="B32" s="10">
        <v>4713111</v>
      </c>
      <c r="C32" s="12">
        <v>78</v>
      </c>
      <c r="D32" s="12">
        <v>78</v>
      </c>
      <c r="E32" s="12">
        <f t="shared" si="0"/>
        <v>100</v>
      </c>
      <c r="F32" s="12">
        <v>42</v>
      </c>
      <c r="G32" s="12">
        <f t="shared" si="1"/>
        <v>36</v>
      </c>
      <c r="H32"/>
      <c r="I32"/>
    </row>
    <row r="33" spans="1:9" ht="31.5" customHeight="1" x14ac:dyDescent="0.25">
      <c r="A33" s="4" t="s">
        <v>42</v>
      </c>
      <c r="B33" s="10">
        <v>4713121</v>
      </c>
      <c r="C33" s="12">
        <v>14205</v>
      </c>
      <c r="D33" s="12">
        <v>12417.1</v>
      </c>
      <c r="E33" s="12">
        <f t="shared" si="0"/>
        <v>87.413586765223513</v>
      </c>
      <c r="F33" s="12">
        <v>11913.7</v>
      </c>
      <c r="G33" s="12">
        <f t="shared" si="1"/>
        <v>503.39999999999964</v>
      </c>
      <c r="H33"/>
      <c r="I33"/>
    </row>
    <row r="34" spans="1:9" ht="21.75" customHeight="1" x14ac:dyDescent="0.25">
      <c r="A34" s="4" t="s">
        <v>22</v>
      </c>
      <c r="B34" s="10">
        <v>4713123</v>
      </c>
      <c r="C34" s="12">
        <v>90</v>
      </c>
      <c r="D34" s="12">
        <v>0</v>
      </c>
      <c r="E34" s="12">
        <f t="shared" si="0"/>
        <v>0</v>
      </c>
      <c r="F34" s="12">
        <v>20</v>
      </c>
      <c r="G34" s="12">
        <f t="shared" si="1"/>
        <v>-20</v>
      </c>
      <c r="H34"/>
      <c r="I34"/>
    </row>
    <row r="35" spans="1:9" ht="58.5" customHeight="1" x14ac:dyDescent="0.25">
      <c r="A35" s="4" t="s">
        <v>56</v>
      </c>
      <c r="B35" s="10">
        <v>4713124</v>
      </c>
      <c r="C35" s="12">
        <v>2994.9</v>
      </c>
      <c r="D35" s="12">
        <v>2433.3000000000002</v>
      </c>
      <c r="E35" s="12">
        <f t="shared" si="0"/>
        <v>81.248121807072025</v>
      </c>
      <c r="F35" s="12">
        <v>1935.2</v>
      </c>
      <c r="G35" s="12">
        <f t="shared" si="1"/>
        <v>498.10000000000014</v>
      </c>
      <c r="H35"/>
      <c r="I35"/>
    </row>
    <row r="36" spans="1:9" ht="29.25" customHeight="1" x14ac:dyDescent="0.25">
      <c r="A36" s="4" t="s">
        <v>23</v>
      </c>
      <c r="B36" s="10">
        <v>4713132</v>
      </c>
      <c r="C36" s="12">
        <v>20773.8</v>
      </c>
      <c r="D36" s="12">
        <v>17748.400000000001</v>
      </c>
      <c r="E36" s="12">
        <f t="shared" si="0"/>
        <v>85.436463237347056</v>
      </c>
      <c r="F36" s="12">
        <v>16258.2</v>
      </c>
      <c r="G36" s="12">
        <f t="shared" si="1"/>
        <v>1490.2000000000007</v>
      </c>
      <c r="H36"/>
      <c r="I36"/>
    </row>
    <row r="37" spans="1:9" ht="21.75" customHeight="1" x14ac:dyDescent="0.25">
      <c r="A37" s="4" t="s">
        <v>24</v>
      </c>
      <c r="B37" s="10">
        <v>4713133</v>
      </c>
      <c r="C37" s="12">
        <v>150</v>
      </c>
      <c r="D37" s="12">
        <v>100</v>
      </c>
      <c r="E37" s="12">
        <f t="shared" si="0"/>
        <v>66.666666666666657</v>
      </c>
      <c r="F37" s="12">
        <v>100</v>
      </c>
      <c r="G37" s="12">
        <f t="shared" si="1"/>
        <v>0</v>
      </c>
      <c r="H37"/>
      <c r="I37"/>
    </row>
    <row r="38" spans="1:9" ht="21.75" customHeight="1" x14ac:dyDescent="0.25">
      <c r="A38" s="4" t="s">
        <v>10</v>
      </c>
      <c r="B38" s="10">
        <v>4713210</v>
      </c>
      <c r="C38" s="12">
        <v>104.4</v>
      </c>
      <c r="D38" s="12">
        <v>31.9</v>
      </c>
      <c r="E38" s="12">
        <f t="shared" si="0"/>
        <v>30.555555555555554</v>
      </c>
      <c r="F38" s="12">
        <v>24</v>
      </c>
      <c r="G38" s="12">
        <f t="shared" si="1"/>
        <v>7.8999999999999986</v>
      </c>
      <c r="H38"/>
      <c r="I38"/>
    </row>
    <row r="39" spans="1:9" ht="32.25" customHeight="1" x14ac:dyDescent="0.25">
      <c r="A39" s="4" t="s">
        <v>25</v>
      </c>
      <c r="B39" s="10">
        <v>4713242</v>
      </c>
      <c r="C39" s="12">
        <v>120.3</v>
      </c>
      <c r="D39" s="12">
        <v>95.6</v>
      </c>
      <c r="E39" s="12">
        <f t="shared" si="0"/>
        <v>79.467996674979219</v>
      </c>
      <c r="F39" s="12">
        <v>4442.5</v>
      </c>
      <c r="G39" s="12">
        <f t="shared" si="1"/>
        <v>-4346.8999999999996</v>
      </c>
      <c r="H39"/>
      <c r="I39"/>
    </row>
    <row r="40" spans="1:9" ht="22.5" customHeight="1" x14ac:dyDescent="0.25">
      <c r="A40" s="2" t="s">
        <v>11</v>
      </c>
      <c r="B40" s="3">
        <v>4714000</v>
      </c>
      <c r="C40" s="11">
        <f>SUM(C41:C44)</f>
        <v>34422.5</v>
      </c>
      <c r="D40" s="11">
        <f t="shared" ref="D40:F40" si="2">SUM(D41:D44)</f>
        <v>29091.200000000004</v>
      </c>
      <c r="E40" s="11">
        <f t="shared" si="0"/>
        <v>84.512165008352099</v>
      </c>
      <c r="F40" s="11">
        <f t="shared" si="2"/>
        <v>24378.6</v>
      </c>
      <c r="G40" s="11">
        <f t="shared" si="1"/>
        <v>4712.6000000000058</v>
      </c>
      <c r="H40"/>
      <c r="I40"/>
    </row>
    <row r="41" spans="1:9" ht="21.75" customHeight="1" x14ac:dyDescent="0.25">
      <c r="A41" s="4" t="s">
        <v>26</v>
      </c>
      <c r="B41" s="10">
        <v>4714030</v>
      </c>
      <c r="C41" s="12">
        <v>23033.5</v>
      </c>
      <c r="D41" s="12">
        <v>19891.7</v>
      </c>
      <c r="E41" s="12">
        <f t="shared" si="0"/>
        <v>86.359867150020634</v>
      </c>
      <c r="F41" s="12">
        <v>16595.599999999999</v>
      </c>
      <c r="G41" s="12">
        <f t="shared" si="1"/>
        <v>3296.1000000000022</v>
      </c>
      <c r="H41"/>
      <c r="I41"/>
    </row>
    <row r="42" spans="1:9" ht="32.25" customHeight="1" x14ac:dyDescent="0.25">
      <c r="A42" s="4" t="s">
        <v>27</v>
      </c>
      <c r="B42" s="10">
        <v>4714060</v>
      </c>
      <c r="C42" s="12">
        <v>7391.9</v>
      </c>
      <c r="D42" s="12">
        <v>5856.1</v>
      </c>
      <c r="E42" s="12">
        <f t="shared" si="0"/>
        <v>79.223203777107386</v>
      </c>
      <c r="F42" s="12">
        <v>5091.5</v>
      </c>
      <c r="G42" s="12">
        <f t="shared" si="1"/>
        <v>764.60000000000036</v>
      </c>
      <c r="H42"/>
      <c r="I42"/>
    </row>
    <row r="43" spans="1:9" ht="32.25" customHeight="1" x14ac:dyDescent="0.25">
      <c r="A43" s="4" t="s">
        <v>28</v>
      </c>
      <c r="B43" s="10">
        <v>4714081</v>
      </c>
      <c r="C43" s="12">
        <v>3747.1</v>
      </c>
      <c r="D43" s="12">
        <v>3343.4</v>
      </c>
      <c r="E43" s="12">
        <f t="shared" si="0"/>
        <v>89.226335032425069</v>
      </c>
      <c r="F43" s="12">
        <v>2691.5</v>
      </c>
      <c r="G43" s="12">
        <f t="shared" si="1"/>
        <v>651.90000000000009</v>
      </c>
      <c r="H43"/>
      <c r="I43"/>
    </row>
    <row r="44" spans="1:9" ht="24.75" customHeight="1" x14ac:dyDescent="0.25">
      <c r="A44" s="4" t="s">
        <v>29</v>
      </c>
      <c r="B44" s="10">
        <v>4714082</v>
      </c>
      <c r="C44" s="12">
        <v>250</v>
      </c>
      <c r="D44" s="12">
        <v>0</v>
      </c>
      <c r="E44" s="12">
        <f t="shared" si="0"/>
        <v>0</v>
      </c>
      <c r="F44" s="12">
        <v>0</v>
      </c>
      <c r="G44" s="12">
        <f t="shared" si="1"/>
        <v>0</v>
      </c>
      <c r="H44"/>
      <c r="I44"/>
    </row>
    <row r="45" spans="1:9" ht="21.75" customHeight="1" x14ac:dyDescent="0.25">
      <c r="A45" s="2" t="s">
        <v>12</v>
      </c>
      <c r="B45" s="3">
        <v>4715000</v>
      </c>
      <c r="C45" s="11">
        <f>C46+C47</f>
        <v>44702.3</v>
      </c>
      <c r="D45" s="11">
        <f t="shared" ref="D45:F45" si="3">D46+D47</f>
        <v>37099</v>
      </c>
      <c r="E45" s="11">
        <f t="shared" si="0"/>
        <v>82.991255483498605</v>
      </c>
      <c r="F45" s="11">
        <f t="shared" si="3"/>
        <v>34459</v>
      </c>
      <c r="G45" s="11">
        <f t="shared" si="1"/>
        <v>2640</v>
      </c>
      <c r="H45"/>
      <c r="I45"/>
    </row>
    <row r="46" spans="1:9" ht="36.75" customHeight="1" x14ac:dyDescent="0.25">
      <c r="A46" s="4" t="s">
        <v>30</v>
      </c>
      <c r="B46" s="10">
        <v>4715031</v>
      </c>
      <c r="C46" s="12">
        <v>44602.3</v>
      </c>
      <c r="D46" s="12">
        <v>36999</v>
      </c>
      <c r="E46" s="12">
        <f t="shared" si="0"/>
        <v>82.953121251594638</v>
      </c>
      <c r="F46" s="12">
        <v>34359</v>
      </c>
      <c r="G46" s="12">
        <f t="shared" si="1"/>
        <v>2640</v>
      </c>
      <c r="H46"/>
      <c r="I46"/>
    </row>
    <row r="47" spans="1:9" ht="55.5" customHeight="1" x14ac:dyDescent="0.25">
      <c r="A47" s="4" t="s">
        <v>31</v>
      </c>
      <c r="B47" s="10">
        <v>4715061</v>
      </c>
      <c r="C47" s="12">
        <v>100</v>
      </c>
      <c r="D47" s="12">
        <v>100</v>
      </c>
      <c r="E47" s="12">
        <f t="shared" si="0"/>
        <v>100</v>
      </c>
      <c r="F47" s="12">
        <v>100</v>
      </c>
      <c r="G47" s="12">
        <f t="shared" si="1"/>
        <v>0</v>
      </c>
      <c r="H47"/>
      <c r="I47"/>
    </row>
    <row r="48" spans="1:9" ht="21.75" customHeight="1" x14ac:dyDescent="0.25">
      <c r="A48" s="2" t="s">
        <v>13</v>
      </c>
      <c r="B48" s="3">
        <v>4716000</v>
      </c>
      <c r="C48" s="11">
        <f>SUM(C49:C50)</f>
        <v>5016.7</v>
      </c>
      <c r="D48" s="11">
        <f>SUM(D49:D50)</f>
        <v>3773.4</v>
      </c>
      <c r="E48" s="11">
        <f t="shared" si="0"/>
        <v>75.216775968265992</v>
      </c>
      <c r="F48" s="11">
        <f>SUM(F49:F50)</f>
        <v>6124.2</v>
      </c>
      <c r="G48" s="11">
        <f t="shared" si="1"/>
        <v>-2350.7999999999997</v>
      </c>
      <c r="H48"/>
      <c r="I48"/>
    </row>
    <row r="49" spans="1:9" ht="33.75" customHeight="1" x14ac:dyDescent="0.25">
      <c r="A49" s="4" t="s">
        <v>33</v>
      </c>
      <c r="B49" s="10">
        <v>4716011</v>
      </c>
      <c r="C49" s="12">
        <v>5016.7</v>
      </c>
      <c r="D49" s="12">
        <v>3773.4</v>
      </c>
      <c r="E49" s="12">
        <f t="shared" si="0"/>
        <v>75.216775968265992</v>
      </c>
      <c r="F49" s="12">
        <v>2210.1999999999998</v>
      </c>
      <c r="G49" s="12">
        <f t="shared" si="1"/>
        <v>1563.2000000000003</v>
      </c>
      <c r="H49"/>
      <c r="I49"/>
    </row>
    <row r="50" spans="1:9" ht="23.25" customHeight="1" x14ac:dyDescent="0.25">
      <c r="A50" s="4" t="s">
        <v>32</v>
      </c>
      <c r="B50" s="10">
        <v>4716030</v>
      </c>
      <c r="C50" s="12">
        <v>0</v>
      </c>
      <c r="D50" s="12">
        <v>0</v>
      </c>
      <c r="E50" s="14" t="e">
        <f t="shared" si="0"/>
        <v>#DIV/0!</v>
      </c>
      <c r="F50" s="12">
        <v>3914</v>
      </c>
      <c r="G50" s="12">
        <f t="shared" si="1"/>
        <v>-3914</v>
      </c>
      <c r="H50"/>
      <c r="I50"/>
    </row>
    <row r="51" spans="1:9" ht="21.75" customHeight="1" x14ac:dyDescent="0.25">
      <c r="A51" s="2" t="s">
        <v>14</v>
      </c>
      <c r="B51" s="3"/>
      <c r="C51" s="11">
        <f>C8+C10+C30+C40+C45+C48</f>
        <v>2845066.4</v>
      </c>
      <c r="D51" s="11">
        <f>D8+D10+D30+D40+D45+D48</f>
        <v>2396757.6</v>
      </c>
      <c r="E51" s="11">
        <f t="shared" si="0"/>
        <v>84.242589206353856</v>
      </c>
      <c r="F51" s="11">
        <f>F8+F10+F30+F40+F45+F48</f>
        <v>2076781</v>
      </c>
      <c r="G51" s="11">
        <f t="shared" si="1"/>
        <v>319976.60000000009</v>
      </c>
      <c r="H51"/>
      <c r="I51"/>
    </row>
    <row r="52" spans="1:9" ht="21.75" customHeight="1" x14ac:dyDescent="0.25">
      <c r="A52" s="3" t="s">
        <v>15</v>
      </c>
      <c r="B52" s="10"/>
      <c r="C52" s="12"/>
      <c r="D52" s="12"/>
      <c r="E52" s="11"/>
      <c r="F52" s="12"/>
      <c r="G52" s="11"/>
      <c r="H52"/>
      <c r="I52"/>
    </row>
    <row r="53" spans="1:9" ht="21.75" customHeight="1" x14ac:dyDescent="0.25">
      <c r="A53" s="2" t="s">
        <v>5</v>
      </c>
      <c r="B53" s="3">
        <v>4710100</v>
      </c>
      <c r="C53" s="11">
        <f>SUM(C54:C54)</f>
        <v>0</v>
      </c>
      <c r="D53" s="11">
        <f>SUM(D54:D54)</f>
        <v>510.3</v>
      </c>
      <c r="E53" s="16" t="e">
        <f>D53/C53*100</f>
        <v>#DIV/0!</v>
      </c>
      <c r="F53" s="11">
        <f>SUM(F54:F54)</f>
        <v>10098.4</v>
      </c>
      <c r="G53" s="11">
        <f>D53-F53</f>
        <v>-9588.1</v>
      </c>
      <c r="H53"/>
      <c r="I53"/>
    </row>
    <row r="54" spans="1:9" ht="36" customHeight="1" x14ac:dyDescent="0.25">
      <c r="A54" s="4" t="s">
        <v>7</v>
      </c>
      <c r="B54" s="10">
        <v>4710160</v>
      </c>
      <c r="C54" s="12">
        <v>0</v>
      </c>
      <c r="D54" s="12">
        <v>510.3</v>
      </c>
      <c r="E54" s="14" t="e">
        <f t="shared" ref="E54" si="4">D54/C54*100</f>
        <v>#DIV/0!</v>
      </c>
      <c r="F54" s="12">
        <v>10098.4</v>
      </c>
      <c r="G54" s="12">
        <f t="shared" ref="G54" si="5">D54-F54</f>
        <v>-9588.1</v>
      </c>
      <c r="H54"/>
      <c r="I54"/>
    </row>
    <row r="55" spans="1:9" ht="21.75" customHeight="1" x14ac:dyDescent="0.25">
      <c r="A55" s="2" t="s">
        <v>8</v>
      </c>
      <c r="B55" s="3">
        <v>4711000</v>
      </c>
      <c r="C55" s="11">
        <f>SUM(C56:C65)</f>
        <v>359586.40000000008</v>
      </c>
      <c r="D55" s="11">
        <f>SUM(D56:D65)</f>
        <v>241480.89999999997</v>
      </c>
      <c r="E55" s="11">
        <f t="shared" si="0"/>
        <v>67.155181619772023</v>
      </c>
      <c r="F55" s="11">
        <f>SUM(F56:F65)</f>
        <v>124569</v>
      </c>
      <c r="G55" s="11">
        <f t="shared" si="1"/>
        <v>116911.89999999997</v>
      </c>
      <c r="H55"/>
      <c r="I55"/>
    </row>
    <row r="56" spans="1:9" ht="21.75" customHeight="1" x14ac:dyDescent="0.25">
      <c r="A56" s="4" t="s">
        <v>19</v>
      </c>
      <c r="B56" s="10">
        <v>4711010</v>
      </c>
      <c r="C56" s="12">
        <v>181658.7</v>
      </c>
      <c r="D56" s="12">
        <v>164113.4</v>
      </c>
      <c r="E56" s="12">
        <f t="shared" si="0"/>
        <v>90.341613145970982</v>
      </c>
      <c r="F56" s="12">
        <v>58984.7</v>
      </c>
      <c r="G56" s="12">
        <f t="shared" si="1"/>
        <v>105128.7</v>
      </c>
      <c r="H56"/>
      <c r="I56"/>
    </row>
    <row r="57" spans="1:9" ht="32.25" customHeight="1" x14ac:dyDescent="0.25">
      <c r="A57" s="4" t="s">
        <v>38</v>
      </c>
      <c r="B57" s="10">
        <v>4711021</v>
      </c>
      <c r="C57" s="12">
        <v>127614.2</v>
      </c>
      <c r="D57" s="12">
        <v>68169.2</v>
      </c>
      <c r="E57" s="12">
        <f t="shared" si="0"/>
        <v>53.418193273162395</v>
      </c>
      <c r="F57" s="12">
        <v>61031.8</v>
      </c>
      <c r="G57" s="12">
        <f t="shared" si="1"/>
        <v>7137.3999999999942</v>
      </c>
      <c r="H57"/>
      <c r="I57"/>
    </row>
    <row r="58" spans="1:9" ht="67.5" customHeight="1" x14ac:dyDescent="0.25">
      <c r="A58" s="4" t="s">
        <v>49</v>
      </c>
      <c r="B58" s="10">
        <v>4711022</v>
      </c>
      <c r="C58" s="12">
        <v>0</v>
      </c>
      <c r="D58" s="12">
        <v>303.2</v>
      </c>
      <c r="E58" s="14" t="e">
        <f t="shared" si="0"/>
        <v>#DIV/0!</v>
      </c>
      <c r="F58" s="12">
        <v>197</v>
      </c>
      <c r="G58" s="12">
        <f t="shared" si="1"/>
        <v>106.19999999999999</v>
      </c>
      <c r="H58"/>
      <c r="I58"/>
    </row>
    <row r="59" spans="1:9" ht="42.75" customHeight="1" x14ac:dyDescent="0.25">
      <c r="A59" s="4" t="s">
        <v>36</v>
      </c>
      <c r="B59" s="10">
        <v>4711070</v>
      </c>
      <c r="C59" s="12">
        <v>230</v>
      </c>
      <c r="D59" s="12">
        <v>250.6</v>
      </c>
      <c r="E59" s="12">
        <f t="shared" si="0"/>
        <v>108.95652173913044</v>
      </c>
      <c r="F59" s="12">
        <v>347.6</v>
      </c>
      <c r="G59" s="12">
        <f t="shared" si="1"/>
        <v>-97.000000000000028</v>
      </c>
      <c r="H59"/>
      <c r="I59"/>
    </row>
    <row r="60" spans="1:9" ht="21.75" customHeight="1" x14ac:dyDescent="0.25">
      <c r="A60" s="4" t="s">
        <v>37</v>
      </c>
      <c r="B60" s="10">
        <v>4711080</v>
      </c>
      <c r="C60" s="12">
        <v>6660</v>
      </c>
      <c r="D60" s="12">
        <v>5769.8</v>
      </c>
      <c r="E60" s="12">
        <f t="shared" si="0"/>
        <v>86.633633633633636</v>
      </c>
      <c r="F60" s="12">
        <v>3999.9</v>
      </c>
      <c r="G60" s="12">
        <f t="shared" si="1"/>
        <v>1769.9</v>
      </c>
      <c r="H60"/>
      <c r="I60"/>
    </row>
    <row r="61" spans="1:9" ht="30" customHeight="1" x14ac:dyDescent="0.25">
      <c r="A61" s="4" t="s">
        <v>20</v>
      </c>
      <c r="B61" s="10">
        <v>4711141</v>
      </c>
      <c r="C61" s="12">
        <v>0</v>
      </c>
      <c r="D61" s="12">
        <v>0</v>
      </c>
      <c r="E61" s="14" t="e">
        <f t="shared" si="0"/>
        <v>#DIV/0!</v>
      </c>
      <c r="F61" s="12">
        <v>8</v>
      </c>
      <c r="G61" s="12">
        <f t="shared" si="1"/>
        <v>-8</v>
      </c>
      <c r="H61"/>
      <c r="I61"/>
    </row>
    <row r="62" spans="1:9" ht="67.5" customHeight="1" x14ac:dyDescent="0.25">
      <c r="A62" s="4" t="s">
        <v>69</v>
      </c>
      <c r="B62" s="10">
        <v>4711181</v>
      </c>
      <c r="C62" s="12">
        <v>4326.7</v>
      </c>
      <c r="D62" s="12">
        <v>0</v>
      </c>
      <c r="E62" s="12">
        <f t="shared" si="0"/>
        <v>0</v>
      </c>
      <c r="F62" s="12">
        <v>0</v>
      </c>
      <c r="G62" s="12">
        <f t="shared" si="1"/>
        <v>0</v>
      </c>
      <c r="H62"/>
      <c r="I62"/>
    </row>
    <row r="63" spans="1:9" ht="57" customHeight="1" x14ac:dyDescent="0.25">
      <c r="A63" s="4" t="s">
        <v>68</v>
      </c>
      <c r="B63" s="10">
        <v>4711182</v>
      </c>
      <c r="C63" s="12">
        <v>10095.4</v>
      </c>
      <c r="D63" s="12">
        <v>0</v>
      </c>
      <c r="E63" s="12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93" customHeight="1" x14ac:dyDescent="0.25">
      <c r="A64" s="4" t="s">
        <v>64</v>
      </c>
      <c r="B64" s="10">
        <v>4711291</v>
      </c>
      <c r="C64" s="12">
        <v>8521.2000000000007</v>
      </c>
      <c r="D64" s="12">
        <v>862.4</v>
      </c>
      <c r="E64" s="15">
        <f t="shared" si="0"/>
        <v>10.120640285405811</v>
      </c>
      <c r="F64" s="12">
        <v>0</v>
      </c>
      <c r="G64" s="12">
        <f t="shared" si="1"/>
        <v>862.4</v>
      </c>
      <c r="H64"/>
      <c r="I64"/>
    </row>
    <row r="65" spans="1:9" ht="84.75" customHeight="1" x14ac:dyDescent="0.25">
      <c r="A65" s="4" t="s">
        <v>65</v>
      </c>
      <c r="B65" s="10">
        <v>4711292</v>
      </c>
      <c r="C65" s="12">
        <v>20480.2</v>
      </c>
      <c r="D65" s="12">
        <v>2012.3</v>
      </c>
      <c r="E65" s="15">
        <f t="shared" si="0"/>
        <v>9.8255876407456952</v>
      </c>
      <c r="F65" s="12">
        <v>0</v>
      </c>
      <c r="G65" s="12">
        <f t="shared" si="1"/>
        <v>2012.3</v>
      </c>
      <c r="H65"/>
      <c r="I65"/>
    </row>
    <row r="66" spans="1:9" ht="21.75" customHeight="1" x14ac:dyDescent="0.25">
      <c r="A66" s="2" t="s">
        <v>9</v>
      </c>
      <c r="B66" s="3">
        <v>4713000</v>
      </c>
      <c r="C66" s="11">
        <f>SUM(C67:C73)</f>
        <v>104659.3</v>
      </c>
      <c r="D66" s="11">
        <f>SUM(D67:D73)</f>
        <v>98824.2</v>
      </c>
      <c r="E66" s="11">
        <f t="shared" si="0"/>
        <v>94.424671290558976</v>
      </c>
      <c r="F66" s="11">
        <f>SUM(F67:F73)</f>
        <v>119770.8</v>
      </c>
      <c r="G66" s="11">
        <f t="shared" si="1"/>
        <v>-20946.600000000006</v>
      </c>
      <c r="H66"/>
      <c r="I66"/>
    </row>
    <row r="67" spans="1:9" s="13" customFormat="1" ht="35.25" customHeight="1" x14ac:dyDescent="0.25">
      <c r="A67" s="4" t="s">
        <v>43</v>
      </c>
      <c r="B67" s="10">
        <v>4713031</v>
      </c>
      <c r="C67" s="12">
        <v>0</v>
      </c>
      <c r="D67" s="12">
        <v>0</v>
      </c>
      <c r="E67" s="12"/>
      <c r="F67" s="12">
        <v>642.79999999999995</v>
      </c>
      <c r="G67" s="12">
        <f t="shared" si="1"/>
        <v>-642.79999999999995</v>
      </c>
    </row>
    <row r="68" spans="1:9" s="13" customFormat="1" ht="34.5" customHeight="1" x14ac:dyDescent="0.25">
      <c r="A68" s="4" t="s">
        <v>44</v>
      </c>
      <c r="B68" s="10">
        <v>4713105</v>
      </c>
      <c r="C68" s="12">
        <v>760</v>
      </c>
      <c r="D68" s="12">
        <v>299.89999999999998</v>
      </c>
      <c r="E68" s="12">
        <f t="shared" ref="E68:E69" si="6">D68/C68*100</f>
        <v>39.460526315789465</v>
      </c>
      <c r="F68" s="12">
        <v>167.3</v>
      </c>
      <c r="G68" s="12">
        <f t="shared" si="1"/>
        <v>132.59999999999997</v>
      </c>
    </row>
    <row r="69" spans="1:9" ht="58.5" customHeight="1" x14ac:dyDescent="0.25">
      <c r="A69" s="4" t="s">
        <v>56</v>
      </c>
      <c r="B69" s="10">
        <v>4713124</v>
      </c>
      <c r="C69" s="12">
        <v>2159.5</v>
      </c>
      <c r="D69" s="12">
        <v>0</v>
      </c>
      <c r="E69" s="12">
        <f t="shared" si="6"/>
        <v>0</v>
      </c>
      <c r="F69" s="12">
        <v>0</v>
      </c>
      <c r="G69" s="12">
        <f t="shared" ref="G69" si="7">D69-F69</f>
        <v>0</v>
      </c>
      <c r="H69"/>
      <c r="I69"/>
    </row>
    <row r="70" spans="1:9" ht="32.25" customHeight="1" x14ac:dyDescent="0.25">
      <c r="A70" s="4" t="s">
        <v>23</v>
      </c>
      <c r="B70" s="10">
        <v>4713132</v>
      </c>
      <c r="C70" s="12">
        <v>751.9</v>
      </c>
      <c r="D70" s="12">
        <v>1333.9</v>
      </c>
      <c r="E70" s="12">
        <f t="shared" si="0"/>
        <v>177.40391009442746</v>
      </c>
      <c r="F70" s="12">
        <v>773.7</v>
      </c>
      <c r="G70" s="12">
        <f t="shared" si="1"/>
        <v>560.20000000000005</v>
      </c>
      <c r="H70"/>
      <c r="I70"/>
    </row>
    <row r="71" spans="1:9" ht="246" customHeight="1" x14ac:dyDescent="0.25">
      <c r="A71" s="4" t="s">
        <v>66</v>
      </c>
      <c r="B71" s="10">
        <v>4713221</v>
      </c>
      <c r="C71" s="12">
        <v>44067</v>
      </c>
      <c r="D71" s="12">
        <v>44067</v>
      </c>
      <c r="E71" s="12">
        <f t="shared" si="0"/>
        <v>100</v>
      </c>
      <c r="F71" s="12">
        <v>19809.900000000001</v>
      </c>
      <c r="G71" s="12">
        <f t="shared" si="1"/>
        <v>24257.1</v>
      </c>
      <c r="H71"/>
      <c r="I71"/>
    </row>
    <row r="72" spans="1:9" ht="247.5" customHeight="1" x14ac:dyDescent="0.25">
      <c r="A72" s="4" t="s">
        <v>54</v>
      </c>
      <c r="B72" s="10">
        <v>4713222</v>
      </c>
      <c r="C72" s="12">
        <v>49153.1</v>
      </c>
      <c r="D72" s="12">
        <v>45355.6</v>
      </c>
      <c r="E72" s="12">
        <f t="shared" si="0"/>
        <v>92.274139372694705</v>
      </c>
      <c r="F72" s="12">
        <v>98377.1</v>
      </c>
      <c r="G72" s="12">
        <f t="shared" si="1"/>
        <v>-53021.500000000007</v>
      </c>
      <c r="H72"/>
      <c r="I72"/>
    </row>
    <row r="73" spans="1:9" ht="170.25" customHeight="1" x14ac:dyDescent="0.25">
      <c r="A73" s="4" t="s">
        <v>67</v>
      </c>
      <c r="B73" s="10">
        <v>4713223</v>
      </c>
      <c r="C73" s="12">
        <v>7767.8</v>
      </c>
      <c r="D73" s="12">
        <v>7767.8</v>
      </c>
      <c r="E73" s="12">
        <f t="shared" si="0"/>
        <v>100</v>
      </c>
      <c r="F73" s="12">
        <v>0</v>
      </c>
      <c r="G73" s="12">
        <f t="shared" si="1"/>
        <v>7767.8</v>
      </c>
      <c r="H73"/>
      <c r="I73"/>
    </row>
    <row r="74" spans="1:9" ht="21.75" customHeight="1" x14ac:dyDescent="0.25">
      <c r="A74" s="2" t="s">
        <v>11</v>
      </c>
      <c r="B74" s="3">
        <v>4714000</v>
      </c>
      <c r="C74" s="11">
        <f>SUM(C75:C77)</f>
        <v>3244.6</v>
      </c>
      <c r="D74" s="11">
        <f>SUM(D75:D77)</f>
        <v>1870.7000000000003</v>
      </c>
      <c r="E74" s="11">
        <f>D74/C74*100</f>
        <v>57.655797324785809</v>
      </c>
      <c r="F74" s="11">
        <f>SUM(F75:F77)</f>
        <v>945.5</v>
      </c>
      <c r="G74" s="11">
        <f>D74-F74</f>
        <v>925.20000000000027</v>
      </c>
      <c r="H74"/>
      <c r="I74"/>
    </row>
    <row r="75" spans="1:9" ht="21.75" customHeight="1" x14ac:dyDescent="0.25">
      <c r="A75" s="4" t="s">
        <v>26</v>
      </c>
      <c r="B75" s="10">
        <v>4714030</v>
      </c>
      <c r="C75" s="12">
        <v>0</v>
      </c>
      <c r="D75" s="12">
        <v>67.900000000000006</v>
      </c>
      <c r="E75" s="14" t="e">
        <f t="shared" ref="E75" si="8">D75/C75*100</f>
        <v>#DIV/0!</v>
      </c>
      <c r="F75" s="12">
        <v>26.9</v>
      </c>
      <c r="G75" s="12">
        <f t="shared" ref="G75" si="9">D75-F75</f>
        <v>41.000000000000007</v>
      </c>
      <c r="H75"/>
      <c r="I75"/>
    </row>
    <row r="76" spans="1:9" ht="30" customHeight="1" x14ac:dyDescent="0.25">
      <c r="A76" s="4" t="s">
        <v>27</v>
      </c>
      <c r="B76" s="10">
        <v>4714060</v>
      </c>
      <c r="C76" s="12">
        <v>3244.6</v>
      </c>
      <c r="D76" s="12">
        <v>1802.4</v>
      </c>
      <c r="E76" s="12">
        <f t="shared" si="0"/>
        <v>55.550761264870864</v>
      </c>
      <c r="F76" s="12">
        <v>918.6</v>
      </c>
      <c r="G76" s="12">
        <f t="shared" si="1"/>
        <v>883.80000000000007</v>
      </c>
      <c r="H76"/>
      <c r="I76"/>
    </row>
    <row r="77" spans="1:9" ht="32.25" customHeight="1" x14ac:dyDescent="0.25">
      <c r="A77" s="4" t="s">
        <v>28</v>
      </c>
      <c r="B77" s="10">
        <v>4714081</v>
      </c>
      <c r="C77" s="12">
        <v>0</v>
      </c>
      <c r="D77" s="12">
        <v>0.4</v>
      </c>
      <c r="E77" s="14" t="e">
        <f t="shared" ref="E77" si="10">D77/C77*100</f>
        <v>#DIV/0!</v>
      </c>
      <c r="F77" s="12">
        <v>0</v>
      </c>
      <c r="G77" s="12">
        <f t="shared" ref="G77" si="11">D77-F77</f>
        <v>0.4</v>
      </c>
      <c r="H77"/>
      <c r="I77"/>
    </row>
    <row r="78" spans="1:9" ht="21.75" customHeight="1" x14ac:dyDescent="0.25">
      <c r="A78" s="2" t="s">
        <v>12</v>
      </c>
      <c r="B78" s="3">
        <v>4715000</v>
      </c>
      <c r="C78" s="11">
        <f>C79</f>
        <v>50</v>
      </c>
      <c r="D78" s="11">
        <f t="shared" ref="D78:F78" si="12">D79</f>
        <v>45.6</v>
      </c>
      <c r="E78" s="11">
        <f t="shared" si="0"/>
        <v>91.2</v>
      </c>
      <c r="F78" s="11">
        <f t="shared" si="12"/>
        <v>492.5</v>
      </c>
      <c r="G78" s="11">
        <f t="shared" si="1"/>
        <v>-446.9</v>
      </c>
      <c r="H78"/>
      <c r="I78"/>
    </row>
    <row r="79" spans="1:9" ht="30" customHeight="1" x14ac:dyDescent="0.25">
      <c r="A79" s="4" t="s">
        <v>30</v>
      </c>
      <c r="B79" s="10">
        <v>4715031</v>
      </c>
      <c r="C79" s="12">
        <v>50</v>
      </c>
      <c r="D79" s="12">
        <v>45.6</v>
      </c>
      <c r="E79" s="12">
        <f t="shared" si="0"/>
        <v>91.2</v>
      </c>
      <c r="F79" s="12">
        <v>492.5</v>
      </c>
      <c r="G79" s="12">
        <f t="shared" si="1"/>
        <v>-446.9</v>
      </c>
      <c r="H79"/>
      <c r="I79"/>
    </row>
    <row r="80" spans="1:9" ht="21.75" customHeight="1" x14ac:dyDescent="0.25">
      <c r="A80" s="2" t="s">
        <v>13</v>
      </c>
      <c r="B80" s="3">
        <v>4716000</v>
      </c>
      <c r="C80" s="11">
        <f>SUM(C81:C85)</f>
        <v>123901.5</v>
      </c>
      <c r="D80" s="11">
        <f>SUM(D81:D85)</f>
        <v>56671.200000000004</v>
      </c>
      <c r="E80" s="11">
        <f t="shared" si="0"/>
        <v>45.738913572474914</v>
      </c>
      <c r="F80" s="11">
        <f>SUM(F81:F85)</f>
        <v>133137.19999999998</v>
      </c>
      <c r="G80" s="11">
        <f t="shared" si="1"/>
        <v>-76465.999999999971</v>
      </c>
      <c r="H80"/>
      <c r="I80"/>
    </row>
    <row r="81" spans="1:9" ht="30" customHeight="1" x14ac:dyDescent="0.25">
      <c r="A81" s="4" t="s">
        <v>33</v>
      </c>
      <c r="B81" s="10">
        <v>4716011</v>
      </c>
      <c r="C81" s="12">
        <v>108253.3</v>
      </c>
      <c r="D81" s="12">
        <v>44828.4</v>
      </c>
      <c r="E81" s="12">
        <f t="shared" si="0"/>
        <v>41.410654455799502</v>
      </c>
      <c r="F81" s="12">
        <v>110403.9</v>
      </c>
      <c r="G81" s="12">
        <f t="shared" si="1"/>
        <v>-65575.5</v>
      </c>
      <c r="H81"/>
      <c r="I81"/>
    </row>
    <row r="82" spans="1:9" ht="33" customHeight="1" x14ac:dyDescent="0.25">
      <c r="A82" s="4" t="s">
        <v>35</v>
      </c>
      <c r="B82" s="10">
        <v>4716015</v>
      </c>
      <c r="C82" s="12">
        <v>7034.7</v>
      </c>
      <c r="D82" s="12">
        <v>6857</v>
      </c>
      <c r="E82" s="12">
        <f t="shared" si="0"/>
        <v>97.473950559369982</v>
      </c>
      <c r="F82" s="12">
        <v>19483.400000000001</v>
      </c>
      <c r="G82" s="12">
        <f t="shared" si="1"/>
        <v>-12626.400000000001</v>
      </c>
      <c r="H82"/>
      <c r="I82"/>
    </row>
    <row r="83" spans="1:9" ht="35.25" customHeight="1" x14ac:dyDescent="0.25">
      <c r="A83" s="4" t="s">
        <v>46</v>
      </c>
      <c r="B83" s="10">
        <v>4716017</v>
      </c>
      <c r="C83" s="12">
        <v>6113.5</v>
      </c>
      <c r="D83" s="12">
        <v>4985.8</v>
      </c>
      <c r="E83" s="15">
        <f t="shared" si="0"/>
        <v>81.553938006052178</v>
      </c>
      <c r="F83" s="12">
        <v>1262.5</v>
      </c>
      <c r="G83" s="12">
        <f t="shared" si="1"/>
        <v>3723.3</v>
      </c>
      <c r="H83"/>
      <c r="I83"/>
    </row>
    <row r="84" spans="1:9" ht="42.75" customHeight="1" x14ac:dyDescent="0.25">
      <c r="A84" s="4" t="s">
        <v>70</v>
      </c>
      <c r="B84" s="10">
        <v>4716020</v>
      </c>
      <c r="C84" s="12">
        <v>0</v>
      </c>
      <c r="D84" s="12">
        <v>0</v>
      </c>
      <c r="E84" s="14" t="e">
        <f t="shared" si="0"/>
        <v>#DIV/0!</v>
      </c>
      <c r="F84" s="12">
        <v>1987.4</v>
      </c>
      <c r="G84" s="12">
        <f t="shared" si="1"/>
        <v>-1987.4</v>
      </c>
      <c r="H84"/>
      <c r="I84"/>
    </row>
    <row r="85" spans="1:9" ht="35.25" customHeight="1" x14ac:dyDescent="0.25">
      <c r="A85" s="4" t="s">
        <v>59</v>
      </c>
      <c r="B85" s="10">
        <v>4716090</v>
      </c>
      <c r="C85" s="12">
        <v>2500</v>
      </c>
      <c r="D85" s="12">
        <v>0</v>
      </c>
      <c r="E85" s="12">
        <f t="shared" si="0"/>
        <v>0</v>
      </c>
      <c r="F85" s="12">
        <v>0</v>
      </c>
      <c r="G85" s="12">
        <f t="shared" si="1"/>
        <v>0</v>
      </c>
      <c r="H85"/>
      <c r="I85"/>
    </row>
    <row r="86" spans="1:9" ht="21" customHeight="1" x14ac:dyDescent="0.25">
      <c r="A86" s="2" t="s">
        <v>18</v>
      </c>
      <c r="B86" s="3">
        <v>4717300</v>
      </c>
      <c r="C86" s="11">
        <f>C87+C88</f>
        <v>203968.7</v>
      </c>
      <c r="D86" s="11">
        <f>D87+D88</f>
        <v>21535.9</v>
      </c>
      <c r="E86" s="11">
        <f t="shared" si="0"/>
        <v>10.558433720467896</v>
      </c>
      <c r="F86" s="11">
        <f>F87+F88</f>
        <v>4741.8999999999996</v>
      </c>
      <c r="G86" s="11">
        <f t="shared" si="1"/>
        <v>16794</v>
      </c>
      <c r="H86"/>
      <c r="I86"/>
    </row>
    <row r="87" spans="1:9" ht="21" customHeight="1" x14ac:dyDescent="0.25">
      <c r="A87" s="4" t="s">
        <v>53</v>
      </c>
      <c r="B87" s="10">
        <v>4717321</v>
      </c>
      <c r="C87" s="12">
        <v>149702.6</v>
      </c>
      <c r="D87" s="12">
        <v>5726.7</v>
      </c>
      <c r="E87" s="12">
        <f t="shared" si="0"/>
        <v>3.8253844622605082</v>
      </c>
      <c r="F87" s="12">
        <v>4700</v>
      </c>
      <c r="G87" s="12">
        <f t="shared" si="1"/>
        <v>1026.6999999999998</v>
      </c>
      <c r="H87"/>
      <c r="I87"/>
    </row>
    <row r="88" spans="1:9" ht="21" customHeight="1" x14ac:dyDescent="0.25">
      <c r="A88" s="4" t="s">
        <v>55</v>
      </c>
      <c r="B88" s="10">
        <v>4717323</v>
      </c>
      <c r="C88" s="12">
        <v>54266.1</v>
      </c>
      <c r="D88" s="12">
        <v>15809.2</v>
      </c>
      <c r="E88" s="12">
        <f t="shared" si="0"/>
        <v>29.132736644055868</v>
      </c>
      <c r="F88" s="12">
        <v>41.9</v>
      </c>
      <c r="G88" s="12">
        <f t="shared" si="1"/>
        <v>15767.300000000001</v>
      </c>
      <c r="H88"/>
      <c r="I88"/>
    </row>
    <row r="89" spans="1:9" ht="21.75" customHeight="1" x14ac:dyDescent="0.25">
      <c r="A89" s="2" t="s">
        <v>16</v>
      </c>
      <c r="B89" s="3"/>
      <c r="C89" s="11">
        <f>C53+C55+C66+C74+C78+C80+C86</f>
        <v>795410.5</v>
      </c>
      <c r="D89" s="11">
        <f>D53+D55+D66+D74+D78+D80+D86</f>
        <v>420938.8</v>
      </c>
      <c r="E89" s="11">
        <f t="shared" si="0"/>
        <v>52.920950880080156</v>
      </c>
      <c r="F89" s="11">
        <f>F53+F55+F66+F74+F78+F80+F86</f>
        <v>393755.30000000005</v>
      </c>
      <c r="G89" s="11">
        <f t="shared" si="1"/>
        <v>27183.499999999942</v>
      </c>
      <c r="H89"/>
      <c r="I89"/>
    </row>
    <row r="90" spans="1:9" ht="21.75" customHeight="1" x14ac:dyDescent="0.25">
      <c r="A90" s="2" t="s">
        <v>17</v>
      </c>
      <c r="B90" s="3"/>
      <c r="C90" s="11">
        <f>C51+C89</f>
        <v>3640476.9</v>
      </c>
      <c r="D90" s="11">
        <f>D51+D89</f>
        <v>2817696.4</v>
      </c>
      <c r="E90" s="11">
        <f t="shared" si="0"/>
        <v>77.399101200175167</v>
      </c>
      <c r="F90" s="11">
        <f>F51+F89</f>
        <v>2470536.2999999998</v>
      </c>
      <c r="G90" s="11">
        <f t="shared" si="1"/>
        <v>347160.10000000009</v>
      </c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H93"/>
      <c r="I93"/>
    </row>
    <row r="94" spans="1:9" x14ac:dyDescent="0.25">
      <c r="H94"/>
      <c r="I94"/>
    </row>
    <row r="95" spans="1:9" x14ac:dyDescent="0.25">
      <c r="H95"/>
      <c r="I95"/>
    </row>
    <row r="96" spans="1:9" x14ac:dyDescent="0.25">
      <c r="H96"/>
      <c r="I96"/>
    </row>
    <row r="97" spans="1:9" x14ac:dyDescent="0.25">
      <c r="H97"/>
      <c r="I97"/>
    </row>
    <row r="98" spans="1:9" x14ac:dyDescent="0.25"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</sheetData>
  <mergeCells count="3">
    <mergeCell ref="A1:G1"/>
    <mergeCell ref="A2:G2"/>
    <mergeCell ref="A3:G3"/>
  </mergeCells>
  <pageMargins left="0.59055118110236227" right="0.19685039370078741" top="3.937007874015748E-2" bottom="3.937007874015748E-2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січень-листопад 2024</vt:lpstr>
      <vt:lpstr>'січень-листопад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2024-12-05T14:09:52Z</dcterms:modified>
</cp:coreProperties>
</file>