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жовтень 2024" sheetId="10" r:id="rId1"/>
  </sheets>
  <definedNames>
    <definedName name="_xlnm.Print_Titles" localSheetId="0">'січень-жовтень 2024'!$5:$6</definedName>
  </definedNames>
  <calcPr calcId="145621" refMode="R1C1"/>
</workbook>
</file>

<file path=xl/calcChain.xml><?xml version="1.0" encoding="utf-8"?>
<calcChain xmlns="http://schemas.openxmlformats.org/spreadsheetml/2006/main">
  <c r="D10" i="10" l="1"/>
  <c r="C10" i="10"/>
  <c r="F10" i="10"/>
  <c r="G86" i="10" l="1"/>
  <c r="E86" i="10"/>
  <c r="G85" i="10"/>
  <c r="E85" i="10"/>
  <c r="G84" i="10"/>
  <c r="F84" i="10"/>
  <c r="D84" i="10"/>
  <c r="C84" i="10"/>
  <c r="E84" i="10" s="1"/>
  <c r="G83" i="10"/>
  <c r="E83" i="10"/>
  <c r="G82" i="10"/>
  <c r="E82" i="10"/>
  <c r="G81" i="10"/>
  <c r="E81" i="10"/>
  <c r="G80" i="10"/>
  <c r="E80" i="10"/>
  <c r="G79" i="10"/>
  <c r="E79" i="10"/>
  <c r="F78" i="10"/>
  <c r="D78" i="10"/>
  <c r="C78" i="10"/>
  <c r="G77" i="10"/>
  <c r="E77" i="10"/>
  <c r="G76" i="10"/>
  <c r="F76" i="10"/>
  <c r="D76" i="10"/>
  <c r="C76" i="10"/>
  <c r="E76" i="10" s="1"/>
  <c r="G75" i="10"/>
  <c r="E75" i="10"/>
  <c r="G74" i="10"/>
  <c r="E74" i="10"/>
  <c r="F73" i="10"/>
  <c r="D73" i="10"/>
  <c r="G73" i="10" s="1"/>
  <c r="C73" i="10"/>
  <c r="G72" i="10"/>
  <c r="E72" i="10"/>
  <c r="G71" i="10"/>
  <c r="E71" i="10"/>
  <c r="G70" i="10"/>
  <c r="E70" i="10"/>
  <c r="G69" i="10"/>
  <c r="E69" i="10"/>
  <c r="G68" i="10"/>
  <c r="E68" i="10"/>
  <c r="G67" i="10"/>
  <c r="F66" i="10"/>
  <c r="D66" i="10"/>
  <c r="G66" i="10" s="1"/>
  <c r="C66" i="10"/>
  <c r="G65" i="10"/>
  <c r="E65" i="10"/>
  <c r="G64" i="10"/>
  <c r="E64" i="10"/>
  <c r="G63" i="10"/>
  <c r="E63" i="10"/>
  <c r="G62" i="10"/>
  <c r="E62" i="10"/>
  <c r="G61" i="10"/>
  <c r="E61" i="10"/>
  <c r="G60" i="10"/>
  <c r="E60" i="10"/>
  <c r="G59" i="10"/>
  <c r="E59" i="10"/>
  <c r="G58" i="10"/>
  <c r="E58" i="10"/>
  <c r="G57" i="10"/>
  <c r="E57" i="10"/>
  <c r="G56" i="10"/>
  <c r="E56" i="10"/>
  <c r="F55" i="10"/>
  <c r="D55" i="10"/>
  <c r="C55" i="10"/>
  <c r="G54" i="10"/>
  <c r="E54" i="10"/>
  <c r="F53" i="10"/>
  <c r="D53" i="10"/>
  <c r="C53" i="10"/>
  <c r="C87" i="10" s="1"/>
  <c r="G50" i="10"/>
  <c r="E50" i="10"/>
  <c r="G49" i="10"/>
  <c r="E49" i="10"/>
  <c r="F48" i="10"/>
  <c r="D48" i="10"/>
  <c r="C48" i="10"/>
  <c r="G47" i="10"/>
  <c r="E47" i="10"/>
  <c r="G46" i="10"/>
  <c r="E46" i="10"/>
  <c r="F45" i="10"/>
  <c r="D45" i="10"/>
  <c r="G45" i="10" s="1"/>
  <c r="C45" i="10"/>
  <c r="G44" i="10"/>
  <c r="E44" i="10"/>
  <c r="G43" i="10"/>
  <c r="E43" i="10"/>
  <c r="G42" i="10"/>
  <c r="E42" i="10"/>
  <c r="G41" i="10"/>
  <c r="E41" i="10"/>
  <c r="F40" i="10"/>
  <c r="D40" i="10"/>
  <c r="C40" i="10"/>
  <c r="G39" i="10"/>
  <c r="E39" i="10"/>
  <c r="G38" i="10"/>
  <c r="E38" i="10"/>
  <c r="G37" i="10"/>
  <c r="E37" i="10"/>
  <c r="G36" i="10"/>
  <c r="E36" i="10"/>
  <c r="G35" i="10"/>
  <c r="E35" i="10"/>
  <c r="G34" i="10"/>
  <c r="E34" i="10"/>
  <c r="G33" i="10"/>
  <c r="E33" i="10"/>
  <c r="G32" i="10"/>
  <c r="E32" i="10"/>
  <c r="G31" i="10"/>
  <c r="E31" i="10"/>
  <c r="F30" i="10"/>
  <c r="D30" i="10"/>
  <c r="G30" i="10" s="1"/>
  <c r="C30" i="10"/>
  <c r="G28" i="10"/>
  <c r="E28" i="10"/>
  <c r="G27" i="10"/>
  <c r="E27" i="10"/>
  <c r="G26" i="10"/>
  <c r="E26" i="10"/>
  <c r="G25" i="10"/>
  <c r="E25" i="10"/>
  <c r="G24" i="10"/>
  <c r="E24" i="10"/>
  <c r="G23" i="10"/>
  <c r="E23" i="10"/>
  <c r="G22" i="10"/>
  <c r="E22" i="10"/>
  <c r="G21" i="10"/>
  <c r="E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G9" i="10"/>
  <c r="E9" i="10"/>
  <c r="F8" i="10"/>
  <c r="D8" i="10"/>
  <c r="C8" i="10"/>
  <c r="C51" i="10" s="1"/>
  <c r="G78" i="10" l="1"/>
  <c r="F87" i="10"/>
  <c r="G55" i="10"/>
  <c r="G48" i="10"/>
  <c r="F51" i="10"/>
  <c r="G40" i="10"/>
  <c r="D87" i="10"/>
  <c r="E87" i="10" s="1"/>
  <c r="E55" i="10"/>
  <c r="E45" i="10"/>
  <c r="E30" i="10"/>
  <c r="D51" i="10"/>
  <c r="E51" i="10" s="1"/>
  <c r="G8" i="10"/>
  <c r="C88" i="10"/>
  <c r="E8" i="10"/>
  <c r="E10" i="10"/>
  <c r="E40" i="10"/>
  <c r="E48" i="10"/>
  <c r="E53" i="10"/>
  <c r="G53" i="10"/>
  <c r="E66" i="10"/>
  <c r="E73" i="10"/>
  <c r="E78" i="10"/>
  <c r="F88" i="10" l="1"/>
  <c r="G87" i="10"/>
  <c r="G51" i="10"/>
  <c r="D88" i="10"/>
  <c r="G88" i="10" l="1"/>
  <c r="E88" i="10"/>
</calcChain>
</file>

<file path=xl/sharedStrings.xml><?xml version="1.0" encoding="utf-8"?>
<sst xmlns="http://schemas.openxmlformats.org/spreadsheetml/2006/main" count="95" uniqueCount="74">
  <si>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</si>
  <si>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</si>
  <si>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</si>
  <si>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</si>
  <si>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</si>
  <si>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</si>
  <si>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</si>
  <si>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</si>
  <si>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</si>
  <si>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</si>
  <si>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</si>
  <si>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</si>
  <si>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</si>
  <si>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</si>
  <si>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</si>
  <si>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</si>
  <si>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</si>
  <si>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</si>
  <si>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</si>
  <si>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</si>
  <si>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</si>
  <si>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</si>
  <si>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</si>
  <si>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</si>
  <si>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</si>
  <si>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</si>
  <si>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</si>
  <si>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</si>
  <si>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</si>
  <si>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</si>
  <si>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</si>
  <si>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</si>
  <si>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</si>
  <si>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</si>
  <si>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</si>
  <si>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</si>
  <si>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</si>
  <si>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</si>
  <si>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</si>
  <si>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</si>
  <si>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</si>
  <si>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</si>
  <si>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</si>
  <si>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</si>
  <si>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</si>
  <si>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</si>
  <si>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</si>
  <si>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</si>
  <si>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</si>
  <si>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</si>
  <si>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</si>
  <si>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</si>
  <si>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</si>
  <si>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</si>
  <si>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</si>
  <si>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</si>
  <si>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</si>
  <si>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</si>
  <si>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</si>
  <si>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</si>
  <si>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</si>
  <si>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</si>
  <si>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</si>
  <si>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</si>
  <si>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</si>
  <si>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</si>
  <si>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</si>
  <si>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</si>
  <si>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</si>
  <si>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</si>
  <si>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щодо використання бюджетних коштів за січень - жовтень 2024 року</t>
  </si>
  <si>
    <t>Виконано станом на 01.11 2024 року</t>
  </si>
  <si>
    <t>Виконано станом на 01.11 2023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</si>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</sst>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73" workbookViewId="0">
      <selection activeCell="O82" sqref="O82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70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57</v>
      </c>
      <c r="D5" s="3" t="s">
        <v>71</v>
      </c>
      <c r="E5" s="3" t="s">
        <v>45</v>
      </c>
      <c r="F5" s="3" t="s">
        <v>72</v>
      </c>
      <c r="G5" s="3" t="s">
        <v>61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59</v>
      </c>
      <c r="F6" s="9">
        <v>6</v>
      </c>
      <c r="G6" s="9" t="s">
        <v>60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124371.4</v>
      </c>
      <c r="E8" s="11">
        <f>D8/C8*100</f>
        <v>77.478479826667439</v>
      </c>
      <c r="F8" s="11">
        <f>SUM(F9:F9)</f>
        <v>102568.1</v>
      </c>
      <c r="G8" s="11">
        <f>D8-F8</f>
        <v>21803.299999999988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124371.4</v>
      </c>
      <c r="E9" s="12">
        <f t="shared" ref="E9:E88" si="0">D9/C9*100</f>
        <v>77.478479826667439</v>
      </c>
      <c r="F9" s="12">
        <v>102568.1</v>
      </c>
      <c r="G9" s="12">
        <f t="shared" ref="G9:G88" si="1">D9-F9</f>
        <v>21803.299999999988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SUM(C11:C29)</f>
        <v>2541035.9</v>
      </c>
      <c r="D10" s="11">
        <f>SUM(D11:D29)</f>
        <v>1944696.3000000005</v>
      </c>
      <c r="E10" s="11">
        <f t="shared" si="0"/>
        <v>76.531634204774548</v>
      </c>
      <c r="F10" s="11">
        <f>SUM(F11:F29)</f>
        <v>1679685.8000000003</v>
      </c>
      <c r="G10" s="11">
        <f t="shared" si="1"/>
        <v>265010.50000000023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570768.5</v>
      </c>
      <c r="E11" s="12">
        <f t="shared" si="0"/>
        <v>75.088807808614533</v>
      </c>
      <c r="F11" s="12">
        <v>525550.5</v>
      </c>
      <c r="G11" s="12">
        <f t="shared" si="1"/>
        <v>45218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568124.1</v>
      </c>
      <c r="E12" s="12">
        <f t="shared" si="0"/>
        <v>76.237720088330548</v>
      </c>
      <c r="F12" s="12">
        <v>443459.2</v>
      </c>
      <c r="G12" s="12">
        <f t="shared" si="1"/>
        <v>124664.89999999997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44770.3</v>
      </c>
      <c r="E13" s="12">
        <f t="shared" si="0"/>
        <v>76.248113821304372</v>
      </c>
      <c r="F13" s="12">
        <v>36172.800000000003</v>
      </c>
      <c r="G13" s="12">
        <f t="shared" si="1"/>
        <v>8597.5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1654.6</v>
      </c>
      <c r="E14" s="12">
        <f t="shared" si="0"/>
        <v>60.757169610399146</v>
      </c>
      <c r="F14" s="12">
        <v>1337.5</v>
      </c>
      <c r="G14" s="12">
        <f t="shared" si="1"/>
        <v>317.09999999999991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651344.5</v>
      </c>
      <c r="D15" s="12">
        <v>530355.30000000005</v>
      </c>
      <c r="E15" s="12">
        <f t="shared" si="0"/>
        <v>81.424699218309215</v>
      </c>
      <c r="F15" s="12">
        <v>468461</v>
      </c>
      <c r="G15" s="12">
        <f t="shared" si="1"/>
        <v>61894.300000000047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26492</v>
      </c>
      <c r="E16" s="12">
        <f t="shared" si="0"/>
        <v>82.163060738388253</v>
      </c>
      <c r="F16" s="12">
        <v>24821.599999999999</v>
      </c>
      <c r="G16" s="12">
        <f t="shared" si="1"/>
        <v>1670.4000000000015</v>
      </c>
      <c r="H16"/>
      <c r="I16"/>
    </row>
    <row r="17" spans="1:9" ht="90.75" customHeight="1" x14ac:dyDescent="0.25">
      <c r="A17" s="4" t="s">
        <v>62</v>
      </c>
      <c r="B17" s="10">
        <v>4711061</v>
      </c>
      <c r="C17" s="12">
        <v>155.69999999999999</v>
      </c>
      <c r="D17" s="12">
        <v>155.69999999999999</v>
      </c>
      <c r="E17" s="12">
        <f t="shared" si="0"/>
        <v>100</v>
      </c>
      <c r="F17" s="12">
        <v>0</v>
      </c>
      <c r="G17" s="12">
        <f t="shared" si="1"/>
        <v>155.69999999999999</v>
      </c>
      <c r="H17"/>
      <c r="I17"/>
    </row>
    <row r="18" spans="1:9" ht="40.5" customHeight="1" x14ac:dyDescent="0.25">
      <c r="A18" s="4" t="s">
        <v>36</v>
      </c>
      <c r="B18" s="10">
        <v>4711070</v>
      </c>
      <c r="C18" s="12">
        <v>116174.5</v>
      </c>
      <c r="D18" s="12">
        <v>84962.3</v>
      </c>
      <c r="E18" s="12">
        <f t="shared" si="0"/>
        <v>73.133346818794138</v>
      </c>
      <c r="F18" s="12">
        <v>75329.7</v>
      </c>
      <c r="G18" s="12">
        <f t="shared" si="1"/>
        <v>9632.6000000000058</v>
      </c>
      <c r="H18"/>
      <c r="I18"/>
    </row>
    <row r="19" spans="1:9" ht="21.75" customHeight="1" x14ac:dyDescent="0.25">
      <c r="A19" s="4" t="s">
        <v>37</v>
      </c>
      <c r="B19" s="10">
        <v>4711080</v>
      </c>
      <c r="C19" s="12">
        <v>98510.8</v>
      </c>
      <c r="D19" s="12">
        <v>75912.3</v>
      </c>
      <c r="E19" s="12">
        <f t="shared" si="0"/>
        <v>77.059875668454623</v>
      </c>
      <c r="F19" s="12">
        <v>67256.3</v>
      </c>
      <c r="G19" s="12">
        <f t="shared" si="1"/>
        <v>8656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34301.800000000003</v>
      </c>
      <c r="E20" s="12">
        <f t="shared" si="0"/>
        <v>79.012920122820645</v>
      </c>
      <c r="F20" s="12">
        <v>31887.7</v>
      </c>
      <c r="G20" s="12">
        <f t="shared" si="1"/>
        <v>2414.1000000000022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41.6</v>
      </c>
      <c r="E21" s="12">
        <f t="shared" si="0"/>
        <v>45.966850828729285</v>
      </c>
      <c r="F21" s="12">
        <v>61.5</v>
      </c>
      <c r="G21" s="12">
        <f t="shared" si="1"/>
        <v>-19.899999999999999</v>
      </c>
      <c r="H21"/>
      <c r="I21"/>
    </row>
    <row r="22" spans="1:9" ht="31.5" customHeight="1" x14ac:dyDescent="0.25">
      <c r="A22" s="4" t="s">
        <v>39</v>
      </c>
      <c r="B22" s="10">
        <v>4711151</v>
      </c>
      <c r="C22" s="12">
        <v>4425.8999999999996</v>
      </c>
      <c r="D22" s="12">
        <v>3287.9</v>
      </c>
      <c r="E22" s="12">
        <f t="shared" si="0"/>
        <v>74.287715492894108</v>
      </c>
      <c r="F22" s="12">
        <v>3091.1</v>
      </c>
      <c r="G22" s="12">
        <f t="shared" si="1"/>
        <v>196.80000000000018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2178.3000000000002</v>
      </c>
      <c r="E23" s="12">
        <f t="shared" si="0"/>
        <v>82.162794206397109</v>
      </c>
      <c r="F23" s="12">
        <v>1143.3</v>
      </c>
      <c r="G23" s="12">
        <f t="shared" si="1"/>
        <v>1035.0000000000002</v>
      </c>
      <c r="H23"/>
      <c r="I23"/>
    </row>
    <row r="24" spans="1:9" ht="67.5" customHeight="1" x14ac:dyDescent="0.25">
      <c r="A24" s="4" t="s">
        <v>68</v>
      </c>
      <c r="B24" s="10">
        <v>4711181</v>
      </c>
      <c r="C24" s="12">
        <v>210.4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/>
      <c r="I24"/>
    </row>
    <row r="25" spans="1:9" ht="57" customHeight="1" x14ac:dyDescent="0.25">
      <c r="A25" s="4" t="s">
        <v>67</v>
      </c>
      <c r="B25" s="10">
        <v>4711182</v>
      </c>
      <c r="C25" s="12">
        <v>491</v>
      </c>
      <c r="D25" s="12">
        <v>0</v>
      </c>
      <c r="E25" s="12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56.25" customHeight="1" x14ac:dyDescent="0.25">
      <c r="A26" s="4" t="s">
        <v>41</v>
      </c>
      <c r="B26" s="10">
        <v>4711200</v>
      </c>
      <c r="C26" s="12">
        <v>1859</v>
      </c>
      <c r="D26" s="12">
        <v>986.1</v>
      </c>
      <c r="E26" s="15">
        <f t="shared" si="0"/>
        <v>53.044647660032275</v>
      </c>
      <c r="F26" s="17">
        <v>669.1</v>
      </c>
      <c r="G26" s="17">
        <f t="shared" si="1"/>
        <v>317</v>
      </c>
      <c r="H26"/>
      <c r="I26"/>
    </row>
    <row r="27" spans="1:9" ht="63.75" customHeight="1" x14ac:dyDescent="0.25">
      <c r="A27" s="4" t="s">
        <v>47</v>
      </c>
      <c r="B27" s="10">
        <v>4711210</v>
      </c>
      <c r="C27" s="12">
        <v>1281.7</v>
      </c>
      <c r="D27" s="12">
        <v>705.5</v>
      </c>
      <c r="E27" s="15">
        <f t="shared" si="0"/>
        <v>55.04408207848951</v>
      </c>
      <c r="F27" s="17">
        <v>444.5</v>
      </c>
      <c r="G27" s="17">
        <f t="shared" si="1"/>
        <v>261</v>
      </c>
      <c r="H27"/>
      <c r="I27"/>
    </row>
    <row r="28" spans="1:9" ht="90" customHeight="1" x14ac:dyDescent="0.25">
      <c r="A28" s="4" t="s">
        <v>63</v>
      </c>
      <c r="B28" s="10">
        <v>4711291</v>
      </c>
      <c r="C28" s="12">
        <v>119.5</v>
      </c>
      <c r="D28" s="12">
        <v>0</v>
      </c>
      <c r="E28" s="15">
        <f t="shared" si="0"/>
        <v>0</v>
      </c>
      <c r="F28" s="17">
        <v>0</v>
      </c>
      <c r="G28" s="17">
        <f t="shared" si="1"/>
        <v>0</v>
      </c>
      <c r="H28"/>
      <c r="I28"/>
    </row>
    <row r="29" spans="1:9" ht="45.75" customHeight="1" x14ac:dyDescent="0.25">
      <c r="A29" s="4" t="s">
        <v>73</v>
      </c>
      <c r="B29" s="10">
        <v>4711403</v>
      </c>
      <c r="C29" s="12">
        <v>21299.8</v>
      </c>
      <c r="D29" s="12">
        <v>0</v>
      </c>
      <c r="E29" s="15">
        <v>0</v>
      </c>
      <c r="F29" s="17"/>
      <c r="G29" s="17"/>
      <c r="H29"/>
      <c r="I29"/>
    </row>
    <row r="30" spans="1:9" ht="21.75" customHeight="1" x14ac:dyDescent="0.25">
      <c r="A30" s="2" t="s">
        <v>9</v>
      </c>
      <c r="B30" s="3">
        <v>4713000</v>
      </c>
      <c r="C30" s="11">
        <f>SUM(C31:C39)</f>
        <v>59365.200000000004</v>
      </c>
      <c r="D30" s="11">
        <f>SUM(D31:D39)</f>
        <v>46159.600000000006</v>
      </c>
      <c r="E30" s="11">
        <f t="shared" si="0"/>
        <v>77.755317930369984</v>
      </c>
      <c r="F30" s="11">
        <f>SUM(F31:F39)</f>
        <v>46750.700000000004</v>
      </c>
      <c r="G30" s="11">
        <f t="shared" si="1"/>
        <v>-591.09999999999854</v>
      </c>
      <c r="H30"/>
      <c r="I30"/>
    </row>
    <row r="31" spans="1:9" s="13" customFormat="1" ht="34.5" customHeight="1" x14ac:dyDescent="0.25">
      <c r="A31" s="4" t="s">
        <v>44</v>
      </c>
      <c r="B31" s="10">
        <v>4713105</v>
      </c>
      <c r="C31" s="12">
        <v>20848.8</v>
      </c>
      <c r="D31" s="12">
        <v>16082.6</v>
      </c>
      <c r="E31" s="12">
        <f t="shared" si="0"/>
        <v>77.139211849123214</v>
      </c>
      <c r="F31" s="12">
        <v>15277.5</v>
      </c>
      <c r="G31" s="12">
        <f t="shared" si="1"/>
        <v>805.10000000000036</v>
      </c>
    </row>
    <row r="32" spans="1:9" ht="56.25" customHeight="1" x14ac:dyDescent="0.25">
      <c r="A32" s="4" t="s">
        <v>34</v>
      </c>
      <c r="B32" s="10">
        <v>4713111</v>
      </c>
      <c r="C32" s="12">
        <v>78</v>
      </c>
      <c r="D32" s="12">
        <v>78</v>
      </c>
      <c r="E32" s="12">
        <f t="shared" si="0"/>
        <v>100</v>
      </c>
      <c r="F32" s="12">
        <v>42</v>
      </c>
      <c r="G32" s="12">
        <f t="shared" si="1"/>
        <v>36</v>
      </c>
      <c r="H32"/>
      <c r="I32"/>
    </row>
    <row r="33" spans="1:9" ht="31.5" customHeight="1" x14ac:dyDescent="0.25">
      <c r="A33" s="4" t="s">
        <v>42</v>
      </c>
      <c r="B33" s="10">
        <v>4713121</v>
      </c>
      <c r="C33" s="12">
        <v>14205</v>
      </c>
      <c r="D33" s="12">
        <v>11312.7</v>
      </c>
      <c r="E33" s="12">
        <f t="shared" si="0"/>
        <v>79.638859556494197</v>
      </c>
      <c r="F33" s="12">
        <v>10818.9</v>
      </c>
      <c r="G33" s="12">
        <f t="shared" si="1"/>
        <v>493.80000000000109</v>
      </c>
      <c r="H33"/>
      <c r="I33"/>
    </row>
    <row r="34" spans="1:9" ht="21.75" customHeight="1" x14ac:dyDescent="0.25">
      <c r="A34" s="4" t="s">
        <v>22</v>
      </c>
      <c r="B34" s="10">
        <v>4713123</v>
      </c>
      <c r="C34" s="12">
        <v>90</v>
      </c>
      <c r="D34" s="12">
        <v>0</v>
      </c>
      <c r="E34" s="12">
        <f t="shared" si="0"/>
        <v>0</v>
      </c>
      <c r="F34" s="12">
        <v>20</v>
      </c>
      <c r="G34" s="12">
        <f t="shared" si="1"/>
        <v>-20</v>
      </c>
      <c r="H34"/>
      <c r="I34"/>
    </row>
    <row r="35" spans="1:9" ht="58.5" customHeight="1" x14ac:dyDescent="0.25">
      <c r="A35" s="4" t="s">
        <v>56</v>
      </c>
      <c r="B35" s="10">
        <v>4713124</v>
      </c>
      <c r="C35" s="12">
        <v>2994.9</v>
      </c>
      <c r="D35" s="12">
        <v>2180</v>
      </c>
      <c r="E35" s="12">
        <f t="shared" si="0"/>
        <v>72.790410364285947</v>
      </c>
      <c r="F35" s="12">
        <v>1830.2</v>
      </c>
      <c r="G35" s="12">
        <f t="shared" si="1"/>
        <v>349.79999999999995</v>
      </c>
      <c r="H35"/>
      <c r="I35"/>
    </row>
    <row r="36" spans="1:9" ht="29.25" customHeight="1" x14ac:dyDescent="0.25">
      <c r="A36" s="4" t="s">
        <v>23</v>
      </c>
      <c r="B36" s="10">
        <v>4713132</v>
      </c>
      <c r="C36" s="12">
        <v>20773.8</v>
      </c>
      <c r="D36" s="12">
        <v>16303.3</v>
      </c>
      <c r="E36" s="12">
        <f t="shared" si="0"/>
        <v>78.480104747325967</v>
      </c>
      <c r="F36" s="12">
        <v>14295.3</v>
      </c>
      <c r="G36" s="12">
        <f t="shared" si="1"/>
        <v>2008</v>
      </c>
      <c r="H36"/>
      <c r="I36"/>
    </row>
    <row r="37" spans="1:9" ht="21.75" customHeight="1" x14ac:dyDescent="0.25">
      <c r="A37" s="4" t="s">
        <v>24</v>
      </c>
      <c r="B37" s="10">
        <v>4713133</v>
      </c>
      <c r="C37" s="12">
        <v>150</v>
      </c>
      <c r="D37" s="12">
        <v>100</v>
      </c>
      <c r="E37" s="12">
        <f t="shared" si="0"/>
        <v>66.666666666666657</v>
      </c>
      <c r="F37" s="12">
        <v>100</v>
      </c>
      <c r="G37" s="12">
        <f t="shared" si="1"/>
        <v>0</v>
      </c>
      <c r="H37"/>
      <c r="I37"/>
    </row>
    <row r="38" spans="1:9" ht="21.75" customHeight="1" x14ac:dyDescent="0.25">
      <c r="A38" s="4" t="s">
        <v>10</v>
      </c>
      <c r="B38" s="10">
        <v>4713210</v>
      </c>
      <c r="C38" s="12">
        <v>104.4</v>
      </c>
      <c r="D38" s="12">
        <v>31.9</v>
      </c>
      <c r="E38" s="12">
        <f t="shared" si="0"/>
        <v>30.555555555555554</v>
      </c>
      <c r="F38" s="12">
        <v>20.8</v>
      </c>
      <c r="G38" s="12">
        <f t="shared" si="1"/>
        <v>11.099999999999998</v>
      </c>
      <c r="H38"/>
      <c r="I38"/>
    </row>
    <row r="39" spans="1:9" ht="32.25" customHeight="1" x14ac:dyDescent="0.25">
      <c r="A39" s="4" t="s">
        <v>25</v>
      </c>
      <c r="B39" s="10">
        <v>4713242</v>
      </c>
      <c r="C39" s="12">
        <v>120.3</v>
      </c>
      <c r="D39" s="12">
        <v>71.099999999999994</v>
      </c>
      <c r="E39" s="12">
        <f t="shared" si="0"/>
        <v>59.102244389027426</v>
      </c>
      <c r="F39" s="12">
        <v>4346</v>
      </c>
      <c r="G39" s="12">
        <f t="shared" si="1"/>
        <v>-4274.8999999999996</v>
      </c>
      <c r="H39"/>
      <c r="I39"/>
    </row>
    <row r="40" spans="1:9" ht="22.5" customHeight="1" x14ac:dyDescent="0.25">
      <c r="A40" s="2" t="s">
        <v>11</v>
      </c>
      <c r="B40" s="3">
        <v>4714000</v>
      </c>
      <c r="C40" s="11">
        <f>SUM(C41:C44)</f>
        <v>34422.5</v>
      </c>
      <c r="D40" s="11">
        <f t="shared" ref="D40:F40" si="2">SUM(D41:D44)</f>
        <v>26431.8</v>
      </c>
      <c r="E40" s="11">
        <f t="shared" si="0"/>
        <v>76.786404241411859</v>
      </c>
      <c r="F40" s="11">
        <f t="shared" si="2"/>
        <v>22127.800000000003</v>
      </c>
      <c r="G40" s="11">
        <f t="shared" si="1"/>
        <v>4303.9999999999964</v>
      </c>
      <c r="H40"/>
      <c r="I40"/>
    </row>
    <row r="41" spans="1:9" ht="21.75" customHeight="1" x14ac:dyDescent="0.25">
      <c r="A41" s="4" t="s">
        <v>26</v>
      </c>
      <c r="B41" s="10">
        <v>4714030</v>
      </c>
      <c r="C41" s="12">
        <v>23033.5</v>
      </c>
      <c r="D41" s="12">
        <v>18110.3</v>
      </c>
      <c r="E41" s="12">
        <f t="shared" si="0"/>
        <v>78.625914428983862</v>
      </c>
      <c r="F41" s="12">
        <v>14947.1</v>
      </c>
      <c r="G41" s="12">
        <f t="shared" si="1"/>
        <v>3163.1999999999989</v>
      </c>
      <c r="H41"/>
      <c r="I41"/>
    </row>
    <row r="42" spans="1:9" ht="32.25" customHeight="1" x14ac:dyDescent="0.25">
      <c r="A42" s="4" t="s">
        <v>27</v>
      </c>
      <c r="B42" s="10">
        <v>4714060</v>
      </c>
      <c r="C42" s="12">
        <v>7391.9</v>
      </c>
      <c r="D42" s="12">
        <v>5340.2</v>
      </c>
      <c r="E42" s="12">
        <f t="shared" si="0"/>
        <v>72.243942694029954</v>
      </c>
      <c r="F42" s="12">
        <v>4722.8</v>
      </c>
      <c r="G42" s="12">
        <f t="shared" si="1"/>
        <v>617.39999999999964</v>
      </c>
      <c r="H42"/>
      <c r="I42"/>
    </row>
    <row r="43" spans="1:9" ht="32.25" customHeight="1" x14ac:dyDescent="0.25">
      <c r="A43" s="4" t="s">
        <v>28</v>
      </c>
      <c r="B43" s="10">
        <v>4714081</v>
      </c>
      <c r="C43" s="12">
        <v>3747.1</v>
      </c>
      <c r="D43" s="12">
        <v>2981.3</v>
      </c>
      <c r="E43" s="12">
        <f t="shared" si="0"/>
        <v>79.562861946572028</v>
      </c>
      <c r="F43" s="12">
        <v>2457.9</v>
      </c>
      <c r="G43" s="12">
        <f t="shared" si="1"/>
        <v>523.40000000000009</v>
      </c>
      <c r="H43"/>
      <c r="I43"/>
    </row>
    <row r="44" spans="1:9" ht="24.75" customHeight="1" x14ac:dyDescent="0.25">
      <c r="A44" s="4" t="s">
        <v>29</v>
      </c>
      <c r="B44" s="10">
        <v>4714082</v>
      </c>
      <c r="C44" s="12">
        <v>250</v>
      </c>
      <c r="D44" s="12">
        <v>0</v>
      </c>
      <c r="E44" s="12">
        <f t="shared" si="0"/>
        <v>0</v>
      </c>
      <c r="F44" s="12">
        <v>0</v>
      </c>
      <c r="G44" s="12">
        <f t="shared" si="1"/>
        <v>0</v>
      </c>
      <c r="H44"/>
      <c r="I44"/>
    </row>
    <row r="45" spans="1:9" ht="21.75" customHeight="1" x14ac:dyDescent="0.25">
      <c r="A45" s="2" t="s">
        <v>12</v>
      </c>
      <c r="B45" s="3">
        <v>4715000</v>
      </c>
      <c r="C45" s="11">
        <f>C46+C47</f>
        <v>44702.3</v>
      </c>
      <c r="D45" s="11">
        <f t="shared" ref="D45:F45" si="3">D46+D47</f>
        <v>33350.9</v>
      </c>
      <c r="E45" s="11">
        <f t="shared" si="0"/>
        <v>74.606675719146438</v>
      </c>
      <c r="F45" s="11">
        <f t="shared" si="3"/>
        <v>31779.599999999999</v>
      </c>
      <c r="G45" s="11">
        <f t="shared" si="1"/>
        <v>1571.3000000000029</v>
      </c>
      <c r="H45"/>
      <c r="I45"/>
    </row>
    <row r="46" spans="1:9" ht="36.75" customHeight="1" x14ac:dyDescent="0.25">
      <c r="A46" s="4" t="s">
        <v>30</v>
      </c>
      <c r="B46" s="10">
        <v>4715031</v>
      </c>
      <c r="C46" s="12">
        <v>44602.3</v>
      </c>
      <c r="D46" s="12">
        <v>33250.9</v>
      </c>
      <c r="E46" s="12">
        <f t="shared" si="0"/>
        <v>74.549742950475647</v>
      </c>
      <c r="F46" s="12">
        <v>31679.599999999999</v>
      </c>
      <c r="G46" s="12">
        <f t="shared" si="1"/>
        <v>1571.3000000000029</v>
      </c>
      <c r="H46"/>
      <c r="I46"/>
    </row>
    <row r="47" spans="1:9" ht="55.5" customHeight="1" x14ac:dyDescent="0.25">
      <c r="A47" s="4" t="s">
        <v>31</v>
      </c>
      <c r="B47" s="10">
        <v>4715061</v>
      </c>
      <c r="C47" s="12">
        <v>100</v>
      </c>
      <c r="D47" s="12">
        <v>100</v>
      </c>
      <c r="E47" s="12">
        <f t="shared" si="0"/>
        <v>100</v>
      </c>
      <c r="F47" s="12">
        <v>100</v>
      </c>
      <c r="G47" s="12">
        <f t="shared" si="1"/>
        <v>0</v>
      </c>
      <c r="H47"/>
      <c r="I47"/>
    </row>
    <row r="48" spans="1:9" ht="21.75" customHeight="1" x14ac:dyDescent="0.25">
      <c r="A48" s="2" t="s">
        <v>13</v>
      </c>
      <c r="B48" s="3">
        <v>4716000</v>
      </c>
      <c r="C48" s="11">
        <f>SUM(C49:C50)</f>
        <v>5016.7</v>
      </c>
      <c r="D48" s="11">
        <f>SUM(D49:D50)</f>
        <v>1895.7</v>
      </c>
      <c r="E48" s="11">
        <f t="shared" si="0"/>
        <v>37.787788785456577</v>
      </c>
      <c r="F48" s="11">
        <f>SUM(F49:F50)</f>
        <v>6124.1</v>
      </c>
      <c r="G48" s="11">
        <f t="shared" si="1"/>
        <v>-4228.4000000000005</v>
      </c>
      <c r="H48"/>
      <c r="I48"/>
    </row>
    <row r="49" spans="1:9" ht="33.75" customHeight="1" x14ac:dyDescent="0.25">
      <c r="A49" s="4" t="s">
        <v>33</v>
      </c>
      <c r="B49" s="10">
        <v>4716011</v>
      </c>
      <c r="C49" s="12">
        <v>5016.7</v>
      </c>
      <c r="D49" s="12">
        <v>1895.7</v>
      </c>
      <c r="E49" s="12">
        <f t="shared" si="0"/>
        <v>37.787788785456577</v>
      </c>
      <c r="F49" s="12">
        <v>2210.1999999999998</v>
      </c>
      <c r="G49" s="12">
        <f t="shared" si="1"/>
        <v>-314.49999999999977</v>
      </c>
      <c r="H49"/>
      <c r="I49"/>
    </row>
    <row r="50" spans="1:9" ht="23.25" customHeight="1" x14ac:dyDescent="0.25">
      <c r="A50" s="4" t="s">
        <v>32</v>
      </c>
      <c r="B50" s="10">
        <v>4716030</v>
      </c>
      <c r="C50" s="12">
        <v>0</v>
      </c>
      <c r="D50" s="12">
        <v>0</v>
      </c>
      <c r="E50" s="14" t="e">
        <f t="shared" si="0"/>
        <v>#DIV/0!</v>
      </c>
      <c r="F50" s="12">
        <v>3913.9</v>
      </c>
      <c r="G50" s="12">
        <f t="shared" si="1"/>
        <v>-3913.9</v>
      </c>
      <c r="H50"/>
      <c r="I50"/>
    </row>
    <row r="51" spans="1:9" ht="21.75" customHeight="1" x14ac:dyDescent="0.25">
      <c r="A51" s="2" t="s">
        <v>14</v>
      </c>
      <c r="B51" s="3"/>
      <c r="C51" s="11">
        <f>C8+C10+C30+C40+C45+C48</f>
        <v>2845066.4</v>
      </c>
      <c r="D51" s="11">
        <f>D8+D10+D30+D40+D45+D48</f>
        <v>2176905.7000000002</v>
      </c>
      <c r="E51" s="11">
        <f t="shared" si="0"/>
        <v>76.515110508492896</v>
      </c>
      <c r="F51" s="11">
        <f>F8+F10+F30+F40+F45+F48</f>
        <v>1889036.1000000006</v>
      </c>
      <c r="G51" s="11">
        <f t="shared" si="1"/>
        <v>287869.59999999963</v>
      </c>
      <c r="H51"/>
      <c r="I51"/>
    </row>
    <row r="52" spans="1:9" ht="21.75" customHeight="1" x14ac:dyDescent="0.25">
      <c r="A52" s="3" t="s">
        <v>15</v>
      </c>
      <c r="B52" s="10"/>
      <c r="C52" s="12"/>
      <c r="D52" s="12"/>
      <c r="E52" s="11"/>
      <c r="F52" s="12"/>
      <c r="G52" s="11"/>
      <c r="H52"/>
      <c r="I52"/>
    </row>
    <row r="53" spans="1:9" ht="21.75" customHeight="1" x14ac:dyDescent="0.25">
      <c r="A53" s="2" t="s">
        <v>5</v>
      </c>
      <c r="B53" s="3">
        <v>4710100</v>
      </c>
      <c r="C53" s="11">
        <f>SUM(C54:C54)</f>
        <v>0</v>
      </c>
      <c r="D53" s="11">
        <f>SUM(D54:D54)</f>
        <v>510.3</v>
      </c>
      <c r="E53" s="16" t="e">
        <f>D53/C53*100</f>
        <v>#DIV/0!</v>
      </c>
      <c r="F53" s="11">
        <f>SUM(F54:F54)</f>
        <v>6290.5</v>
      </c>
      <c r="G53" s="11">
        <f>D53-F53</f>
        <v>-5780.2</v>
      </c>
      <c r="H53"/>
      <c r="I53"/>
    </row>
    <row r="54" spans="1:9" ht="36" customHeight="1" x14ac:dyDescent="0.25">
      <c r="A54" s="4" t="s">
        <v>7</v>
      </c>
      <c r="B54" s="10">
        <v>4710160</v>
      </c>
      <c r="C54" s="12">
        <v>0</v>
      </c>
      <c r="D54" s="12">
        <v>510.3</v>
      </c>
      <c r="E54" s="14" t="e">
        <f t="shared" ref="E54" si="4">D54/C54*100</f>
        <v>#DIV/0!</v>
      </c>
      <c r="F54" s="12">
        <v>6290.5</v>
      </c>
      <c r="G54" s="12">
        <f t="shared" ref="G54" si="5">D54-F54</f>
        <v>-5780.2</v>
      </c>
      <c r="H54"/>
      <c r="I54"/>
    </row>
    <row r="55" spans="1:9" ht="21.75" customHeight="1" x14ac:dyDescent="0.25">
      <c r="A55" s="2" t="s">
        <v>8</v>
      </c>
      <c r="B55" s="3">
        <v>4711000</v>
      </c>
      <c r="C55" s="11">
        <f>SUM(C56:C65)</f>
        <v>359586.40000000008</v>
      </c>
      <c r="D55" s="11">
        <f>SUM(D56:D65)</f>
        <v>213206.50000000003</v>
      </c>
      <c r="E55" s="11">
        <f t="shared" si="0"/>
        <v>59.292147867661285</v>
      </c>
      <c r="F55" s="11">
        <f>SUM(F56:F65)</f>
        <v>104927.5</v>
      </c>
      <c r="G55" s="11">
        <f t="shared" si="1"/>
        <v>108279.00000000003</v>
      </c>
      <c r="H55"/>
      <c r="I55"/>
    </row>
    <row r="56" spans="1:9" ht="21.75" customHeight="1" x14ac:dyDescent="0.25">
      <c r="A56" s="4" t="s">
        <v>19</v>
      </c>
      <c r="B56" s="10">
        <v>4711010</v>
      </c>
      <c r="C56" s="12">
        <v>181658.7</v>
      </c>
      <c r="D56" s="12">
        <v>149646.6</v>
      </c>
      <c r="E56" s="12">
        <f t="shared" si="0"/>
        <v>82.377887764252407</v>
      </c>
      <c r="F56" s="12">
        <v>53590.2</v>
      </c>
      <c r="G56" s="12">
        <f t="shared" si="1"/>
        <v>96056.400000000009</v>
      </c>
      <c r="H56"/>
      <c r="I56"/>
    </row>
    <row r="57" spans="1:9" ht="32.25" customHeight="1" x14ac:dyDescent="0.25">
      <c r="A57" s="4" t="s">
        <v>38</v>
      </c>
      <c r="B57" s="10">
        <v>4711021</v>
      </c>
      <c r="C57" s="12">
        <v>127614.2</v>
      </c>
      <c r="D57" s="12">
        <v>57541.8</v>
      </c>
      <c r="E57" s="12">
        <f t="shared" si="0"/>
        <v>45.090436644197908</v>
      </c>
      <c r="F57" s="12">
        <v>47308</v>
      </c>
      <c r="G57" s="12">
        <f t="shared" si="1"/>
        <v>10233.800000000003</v>
      </c>
      <c r="H57"/>
      <c r="I57"/>
    </row>
    <row r="58" spans="1:9" ht="67.5" customHeight="1" x14ac:dyDescent="0.25">
      <c r="A58" s="4" t="s">
        <v>49</v>
      </c>
      <c r="B58" s="10">
        <v>4711022</v>
      </c>
      <c r="C58" s="12">
        <v>0</v>
      </c>
      <c r="D58" s="12">
        <v>303.2</v>
      </c>
      <c r="E58" s="14" t="e">
        <f t="shared" si="0"/>
        <v>#DIV/0!</v>
      </c>
      <c r="F58" s="12">
        <v>197</v>
      </c>
      <c r="G58" s="12">
        <f t="shared" si="1"/>
        <v>106.19999999999999</v>
      </c>
      <c r="H58"/>
      <c r="I58"/>
    </row>
    <row r="59" spans="1:9" ht="42.75" customHeight="1" x14ac:dyDescent="0.25">
      <c r="A59" s="4" t="s">
        <v>36</v>
      </c>
      <c r="B59" s="10">
        <v>4711070</v>
      </c>
      <c r="C59" s="12">
        <v>230</v>
      </c>
      <c r="D59" s="12">
        <v>250.3</v>
      </c>
      <c r="E59" s="12">
        <f t="shared" si="0"/>
        <v>108.82608695652173</v>
      </c>
      <c r="F59" s="12">
        <v>347.6</v>
      </c>
      <c r="G59" s="12">
        <f t="shared" si="1"/>
        <v>-97.300000000000011</v>
      </c>
      <c r="H59"/>
      <c r="I59"/>
    </row>
    <row r="60" spans="1:9" ht="21.75" customHeight="1" x14ac:dyDescent="0.25">
      <c r="A60" s="4" t="s">
        <v>37</v>
      </c>
      <c r="B60" s="10">
        <v>4711080</v>
      </c>
      <c r="C60" s="12">
        <v>6660</v>
      </c>
      <c r="D60" s="12">
        <v>5464.6</v>
      </c>
      <c r="E60" s="12">
        <f t="shared" si="0"/>
        <v>82.051051051051061</v>
      </c>
      <c r="F60" s="12">
        <v>3476.7</v>
      </c>
      <c r="G60" s="12">
        <f t="shared" si="1"/>
        <v>1987.9000000000005</v>
      </c>
      <c r="H60"/>
      <c r="I60"/>
    </row>
    <row r="61" spans="1:9" ht="30" customHeight="1" x14ac:dyDescent="0.25">
      <c r="A61" s="4" t="s">
        <v>20</v>
      </c>
      <c r="B61" s="10">
        <v>4711141</v>
      </c>
      <c r="C61" s="12">
        <v>0</v>
      </c>
      <c r="D61" s="12">
        <v>0</v>
      </c>
      <c r="E61" s="14" t="e">
        <f t="shared" si="0"/>
        <v>#DIV/0!</v>
      </c>
      <c r="F61" s="12">
        <v>8</v>
      </c>
      <c r="G61" s="12">
        <f t="shared" si="1"/>
        <v>-8</v>
      </c>
      <c r="H61"/>
      <c r="I61"/>
    </row>
    <row r="62" spans="1:9" ht="67.5" customHeight="1" x14ac:dyDescent="0.25">
      <c r="A62" s="4" t="s">
        <v>68</v>
      </c>
      <c r="B62" s="10">
        <v>4711181</v>
      </c>
      <c r="C62" s="12">
        <v>4326.7</v>
      </c>
      <c r="D62" s="12">
        <v>0</v>
      </c>
      <c r="E62" s="12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57" customHeight="1" x14ac:dyDescent="0.25">
      <c r="A63" s="4" t="s">
        <v>67</v>
      </c>
      <c r="B63" s="10">
        <v>4711182</v>
      </c>
      <c r="C63" s="12">
        <v>10095.4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93" customHeight="1" x14ac:dyDescent="0.25">
      <c r="A64" s="4" t="s">
        <v>63</v>
      </c>
      <c r="B64" s="10">
        <v>4711291</v>
      </c>
      <c r="C64" s="12">
        <v>8521.2000000000007</v>
      </c>
      <c r="D64" s="12">
        <v>0</v>
      </c>
      <c r="E64" s="15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84.75" customHeight="1" x14ac:dyDescent="0.25">
      <c r="A65" s="4" t="s">
        <v>64</v>
      </c>
      <c r="B65" s="10">
        <v>4711292</v>
      </c>
      <c r="C65" s="12">
        <v>20480.2</v>
      </c>
      <c r="D65" s="12">
        <v>0</v>
      </c>
      <c r="E65" s="15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.75" customHeight="1" x14ac:dyDescent="0.25">
      <c r="A66" s="2" t="s">
        <v>9</v>
      </c>
      <c r="B66" s="3">
        <v>4713000</v>
      </c>
      <c r="C66" s="11">
        <f>SUM(C67:C72)</f>
        <v>102499.8</v>
      </c>
      <c r="D66" s="11">
        <f>SUM(D67:D72)</f>
        <v>81190.2</v>
      </c>
      <c r="E66" s="11">
        <f t="shared" si="0"/>
        <v>79.210105775816146</v>
      </c>
      <c r="F66" s="11">
        <f>SUM(F67:F72)</f>
        <v>114260.9</v>
      </c>
      <c r="G66" s="11">
        <f t="shared" si="1"/>
        <v>-33070.699999999997</v>
      </c>
      <c r="H66"/>
      <c r="I66"/>
    </row>
    <row r="67" spans="1:9" s="13" customFormat="1" ht="35.25" customHeight="1" x14ac:dyDescent="0.25">
      <c r="A67" s="4" t="s">
        <v>43</v>
      </c>
      <c r="B67" s="10">
        <v>4713031</v>
      </c>
      <c r="C67" s="12">
        <v>0</v>
      </c>
      <c r="D67" s="12">
        <v>0</v>
      </c>
      <c r="E67" s="12"/>
      <c r="F67" s="12">
        <v>642.79999999999995</v>
      </c>
      <c r="G67" s="12">
        <f t="shared" si="1"/>
        <v>-642.79999999999995</v>
      </c>
    </row>
    <row r="68" spans="1:9" s="13" customFormat="1" ht="34.5" customHeight="1" x14ac:dyDescent="0.25">
      <c r="A68" s="4" t="s">
        <v>44</v>
      </c>
      <c r="B68" s="10">
        <v>4713105</v>
      </c>
      <c r="C68" s="12">
        <v>760</v>
      </c>
      <c r="D68" s="12">
        <v>74.400000000000006</v>
      </c>
      <c r="E68" s="12">
        <f t="shared" ref="E68" si="6">D68/C68*100</f>
        <v>9.7894736842105274</v>
      </c>
      <c r="F68" s="12">
        <v>0</v>
      </c>
      <c r="G68" s="12">
        <f t="shared" si="1"/>
        <v>74.400000000000006</v>
      </c>
    </row>
    <row r="69" spans="1:9" ht="32.25" customHeight="1" x14ac:dyDescent="0.25">
      <c r="A69" s="4" t="s">
        <v>23</v>
      </c>
      <c r="B69" s="10">
        <v>4713132</v>
      </c>
      <c r="C69" s="12">
        <v>751.9</v>
      </c>
      <c r="D69" s="12">
        <v>1199</v>
      </c>
      <c r="E69" s="12">
        <f t="shared" si="0"/>
        <v>159.4626945072483</v>
      </c>
      <c r="F69" s="12">
        <v>660.3</v>
      </c>
      <c r="G69" s="12">
        <f t="shared" si="1"/>
        <v>538.70000000000005</v>
      </c>
      <c r="H69"/>
      <c r="I69"/>
    </row>
    <row r="70" spans="1:9" ht="246" customHeight="1" x14ac:dyDescent="0.25">
      <c r="A70" s="4" t="s">
        <v>65</v>
      </c>
      <c r="B70" s="10">
        <v>4713221</v>
      </c>
      <c r="C70" s="12">
        <v>44067</v>
      </c>
      <c r="D70" s="12">
        <v>26793.4</v>
      </c>
      <c r="E70" s="12">
        <f t="shared" si="0"/>
        <v>60.80150679646902</v>
      </c>
      <c r="F70" s="12">
        <v>16130.9</v>
      </c>
      <c r="G70" s="12">
        <f t="shared" si="1"/>
        <v>10662.500000000002</v>
      </c>
      <c r="H70"/>
      <c r="I70"/>
    </row>
    <row r="71" spans="1:9" ht="247.5" customHeight="1" x14ac:dyDescent="0.25">
      <c r="A71" s="4" t="s">
        <v>54</v>
      </c>
      <c r="B71" s="10">
        <v>4713222</v>
      </c>
      <c r="C71" s="12">
        <v>49153.1</v>
      </c>
      <c r="D71" s="12">
        <v>45355.6</v>
      </c>
      <c r="E71" s="12">
        <f t="shared" si="0"/>
        <v>92.274139372694705</v>
      </c>
      <c r="F71" s="12">
        <v>96826.9</v>
      </c>
      <c r="G71" s="12">
        <f t="shared" si="1"/>
        <v>-51471.299999999996</v>
      </c>
      <c r="H71"/>
      <c r="I71"/>
    </row>
    <row r="72" spans="1:9" ht="170.25" customHeight="1" x14ac:dyDescent="0.25">
      <c r="A72" s="4" t="s">
        <v>66</v>
      </c>
      <c r="B72" s="10">
        <v>4713223</v>
      </c>
      <c r="C72" s="12">
        <v>7767.8</v>
      </c>
      <c r="D72" s="12">
        <v>7767.8</v>
      </c>
      <c r="E72" s="12">
        <f t="shared" si="0"/>
        <v>100</v>
      </c>
      <c r="F72" s="12">
        <v>0</v>
      </c>
      <c r="G72" s="12">
        <f t="shared" si="1"/>
        <v>7767.8</v>
      </c>
      <c r="H72"/>
      <c r="I72"/>
    </row>
    <row r="73" spans="1:9" ht="21.75" customHeight="1" x14ac:dyDescent="0.25">
      <c r="A73" s="2" t="s">
        <v>11</v>
      </c>
      <c r="B73" s="3">
        <v>4714000</v>
      </c>
      <c r="C73" s="11">
        <f>SUM(C74:C75)</f>
        <v>3244.6</v>
      </c>
      <c r="D73" s="11">
        <f>SUM(D74:D75)</f>
        <v>1533.5</v>
      </c>
      <c r="E73" s="11">
        <f>D73/C73*100</f>
        <v>47.263144917709425</v>
      </c>
      <c r="F73" s="11">
        <f>SUM(F74:F75)</f>
        <v>920.5</v>
      </c>
      <c r="G73" s="11">
        <f>D73-F73</f>
        <v>613</v>
      </c>
      <c r="H73"/>
      <c r="I73"/>
    </row>
    <row r="74" spans="1:9" ht="21.75" customHeight="1" x14ac:dyDescent="0.25">
      <c r="A74" s="4" t="s">
        <v>26</v>
      </c>
      <c r="B74" s="10">
        <v>4714030</v>
      </c>
      <c r="C74" s="12">
        <v>0</v>
      </c>
      <c r="D74" s="12">
        <v>0.1</v>
      </c>
      <c r="E74" s="14" t="e">
        <f t="shared" ref="E74" si="7">D74/C74*100</f>
        <v>#DIV/0!</v>
      </c>
      <c r="F74" s="12">
        <v>26.9</v>
      </c>
      <c r="G74" s="12">
        <f t="shared" ref="G74" si="8">D74-F74</f>
        <v>-26.799999999999997</v>
      </c>
      <c r="H74"/>
      <c r="I74"/>
    </row>
    <row r="75" spans="1:9" ht="30" customHeight="1" x14ac:dyDescent="0.25">
      <c r="A75" s="4" t="s">
        <v>27</v>
      </c>
      <c r="B75" s="10">
        <v>4714060</v>
      </c>
      <c r="C75" s="12">
        <v>3244.6</v>
      </c>
      <c r="D75" s="12">
        <v>1533.4</v>
      </c>
      <c r="E75" s="12">
        <f t="shared" si="0"/>
        <v>47.260062873697841</v>
      </c>
      <c r="F75" s="12">
        <v>893.6</v>
      </c>
      <c r="G75" s="12">
        <f t="shared" si="1"/>
        <v>639.80000000000007</v>
      </c>
      <c r="H75"/>
      <c r="I75"/>
    </row>
    <row r="76" spans="1:9" ht="21.75" customHeight="1" x14ac:dyDescent="0.25">
      <c r="A76" s="2" t="s">
        <v>12</v>
      </c>
      <c r="B76" s="3">
        <v>4715000</v>
      </c>
      <c r="C76" s="11">
        <f>C77</f>
        <v>50</v>
      </c>
      <c r="D76" s="11">
        <f t="shared" ref="D76:F76" si="9">D77</f>
        <v>45.7</v>
      </c>
      <c r="E76" s="11">
        <f t="shared" si="0"/>
        <v>91.4</v>
      </c>
      <c r="F76" s="11">
        <f t="shared" si="9"/>
        <v>445</v>
      </c>
      <c r="G76" s="11">
        <f t="shared" si="1"/>
        <v>-399.3</v>
      </c>
      <c r="H76"/>
      <c r="I76"/>
    </row>
    <row r="77" spans="1:9" ht="30" customHeight="1" x14ac:dyDescent="0.25">
      <c r="A77" s="4" t="s">
        <v>30</v>
      </c>
      <c r="B77" s="10">
        <v>4715031</v>
      </c>
      <c r="C77" s="12">
        <v>50</v>
      </c>
      <c r="D77" s="12">
        <v>45.7</v>
      </c>
      <c r="E77" s="12">
        <f t="shared" si="0"/>
        <v>91.4</v>
      </c>
      <c r="F77" s="12">
        <v>445</v>
      </c>
      <c r="G77" s="12">
        <f t="shared" si="1"/>
        <v>-399.3</v>
      </c>
      <c r="H77"/>
      <c r="I77"/>
    </row>
    <row r="78" spans="1:9" ht="21.75" customHeight="1" x14ac:dyDescent="0.25">
      <c r="A78" s="2" t="s">
        <v>13</v>
      </c>
      <c r="B78" s="3">
        <v>4716000</v>
      </c>
      <c r="C78" s="11">
        <f>SUM(C79:C83)</f>
        <v>123901.5</v>
      </c>
      <c r="D78" s="11">
        <f>SUM(D79:D83)</f>
        <v>39711.4</v>
      </c>
      <c r="E78" s="11">
        <f t="shared" si="0"/>
        <v>32.050782274629448</v>
      </c>
      <c r="F78" s="11">
        <f>SUM(F79:F83)</f>
        <v>91903.7</v>
      </c>
      <c r="G78" s="11">
        <f t="shared" si="1"/>
        <v>-52192.299999999996</v>
      </c>
      <c r="H78"/>
      <c r="I78"/>
    </row>
    <row r="79" spans="1:9" ht="30" customHeight="1" x14ac:dyDescent="0.25">
      <c r="A79" s="4" t="s">
        <v>33</v>
      </c>
      <c r="B79" s="10">
        <v>4716011</v>
      </c>
      <c r="C79" s="12">
        <v>108253.3</v>
      </c>
      <c r="D79" s="12">
        <v>32760.6</v>
      </c>
      <c r="E79" s="12">
        <f t="shared" si="0"/>
        <v>30.262911153747734</v>
      </c>
      <c r="F79" s="12">
        <v>77112.2</v>
      </c>
      <c r="G79" s="12">
        <f t="shared" si="1"/>
        <v>-44351.6</v>
      </c>
      <c r="H79"/>
      <c r="I79"/>
    </row>
    <row r="80" spans="1:9" ht="33" customHeight="1" x14ac:dyDescent="0.25">
      <c r="A80" s="4" t="s">
        <v>35</v>
      </c>
      <c r="B80" s="10">
        <v>4716015</v>
      </c>
      <c r="C80" s="12">
        <v>7034.7</v>
      </c>
      <c r="D80" s="12">
        <v>6857</v>
      </c>
      <c r="E80" s="12">
        <f t="shared" si="0"/>
        <v>97.473950559369982</v>
      </c>
      <c r="F80" s="12">
        <v>11541.6</v>
      </c>
      <c r="G80" s="12">
        <f t="shared" si="1"/>
        <v>-4684.6000000000004</v>
      </c>
      <c r="H80"/>
      <c r="I80"/>
    </row>
    <row r="81" spans="1:9" ht="35.25" customHeight="1" x14ac:dyDescent="0.25">
      <c r="A81" s="4" t="s">
        <v>46</v>
      </c>
      <c r="B81" s="10">
        <v>4716017</v>
      </c>
      <c r="C81" s="12">
        <v>6113.5</v>
      </c>
      <c r="D81" s="12">
        <v>93.8</v>
      </c>
      <c r="E81" s="15">
        <f t="shared" si="0"/>
        <v>1.5343093154494152</v>
      </c>
      <c r="F81" s="12">
        <v>1262.5</v>
      </c>
      <c r="G81" s="12">
        <f t="shared" si="1"/>
        <v>-1168.7</v>
      </c>
      <c r="H81"/>
      <c r="I81"/>
    </row>
    <row r="82" spans="1:9" ht="42.75" customHeight="1" x14ac:dyDescent="0.25">
      <c r="A82" s="4" t="s">
        <v>69</v>
      </c>
      <c r="B82" s="10">
        <v>4716020</v>
      </c>
      <c r="C82" s="12">
        <v>0</v>
      </c>
      <c r="D82" s="12">
        <v>0</v>
      </c>
      <c r="E82" s="14" t="e">
        <f t="shared" si="0"/>
        <v>#DIV/0!</v>
      </c>
      <c r="F82" s="12">
        <v>1987.4</v>
      </c>
      <c r="G82" s="12">
        <f t="shared" si="1"/>
        <v>-1987.4</v>
      </c>
      <c r="H82"/>
      <c r="I82"/>
    </row>
    <row r="83" spans="1:9" ht="35.25" customHeight="1" x14ac:dyDescent="0.25">
      <c r="A83" s="4" t="s">
        <v>58</v>
      </c>
      <c r="B83" s="10">
        <v>4716090</v>
      </c>
      <c r="C83" s="12">
        <v>2500</v>
      </c>
      <c r="D83" s="12">
        <v>0</v>
      </c>
      <c r="E83" s="12">
        <f t="shared" si="0"/>
        <v>0</v>
      </c>
      <c r="F83" s="12">
        <v>0</v>
      </c>
      <c r="G83" s="12">
        <f t="shared" si="1"/>
        <v>0</v>
      </c>
      <c r="H83"/>
      <c r="I83"/>
    </row>
    <row r="84" spans="1:9" ht="21" customHeight="1" x14ac:dyDescent="0.25">
      <c r="A84" s="2" t="s">
        <v>18</v>
      </c>
      <c r="B84" s="3">
        <v>4717300</v>
      </c>
      <c r="C84" s="11">
        <f>C85+C86</f>
        <v>203968.7</v>
      </c>
      <c r="D84" s="11">
        <f>D85+D86</f>
        <v>7458.4</v>
      </c>
      <c r="E84" s="11">
        <f t="shared" si="0"/>
        <v>3.6566394745860515</v>
      </c>
      <c r="F84" s="11">
        <f>F85+F86</f>
        <v>3293.5</v>
      </c>
      <c r="G84" s="11">
        <f t="shared" si="1"/>
        <v>4164.8999999999996</v>
      </c>
      <c r="H84"/>
      <c r="I84"/>
    </row>
    <row r="85" spans="1:9" ht="21" customHeight="1" x14ac:dyDescent="0.25">
      <c r="A85" s="4" t="s">
        <v>53</v>
      </c>
      <c r="B85" s="10">
        <v>4717321</v>
      </c>
      <c r="C85" s="12">
        <v>149702.6</v>
      </c>
      <c r="D85" s="12">
        <v>0</v>
      </c>
      <c r="E85" s="12">
        <f t="shared" si="0"/>
        <v>0</v>
      </c>
      <c r="F85" s="12">
        <v>3251.6</v>
      </c>
      <c r="G85" s="12">
        <f t="shared" si="1"/>
        <v>-3251.6</v>
      </c>
      <c r="H85"/>
      <c r="I85"/>
    </row>
    <row r="86" spans="1:9" ht="21" customHeight="1" x14ac:dyDescent="0.25">
      <c r="A86" s="4" t="s">
        <v>55</v>
      </c>
      <c r="B86" s="10">
        <v>4717323</v>
      </c>
      <c r="C86" s="12">
        <v>54266.1</v>
      </c>
      <c r="D86" s="12">
        <v>7458.4</v>
      </c>
      <c r="E86" s="12">
        <f t="shared" si="0"/>
        <v>13.744123863701279</v>
      </c>
      <c r="F86" s="12">
        <v>41.9</v>
      </c>
      <c r="G86" s="12">
        <f t="shared" si="1"/>
        <v>7416.5</v>
      </c>
      <c r="H86"/>
      <c r="I86"/>
    </row>
    <row r="87" spans="1:9" ht="21.75" customHeight="1" x14ac:dyDescent="0.25">
      <c r="A87" s="2" t="s">
        <v>16</v>
      </c>
      <c r="B87" s="3"/>
      <c r="C87" s="11">
        <f>C53+C55+C66+C73+C76+C78+C84</f>
        <v>793251</v>
      </c>
      <c r="D87" s="11">
        <f>D53+D55+D66+D73+D76+D78+D84</f>
        <v>343656.00000000006</v>
      </c>
      <c r="E87" s="11">
        <f t="shared" si="0"/>
        <v>43.322479265705319</v>
      </c>
      <c r="F87" s="11">
        <f>F53+F55+F66+F73+F76+F78+F84</f>
        <v>322041.59999999998</v>
      </c>
      <c r="G87" s="11">
        <f t="shared" si="1"/>
        <v>21614.400000000081</v>
      </c>
      <c r="H87"/>
      <c r="I87"/>
    </row>
    <row r="88" spans="1:9" ht="21.75" customHeight="1" x14ac:dyDescent="0.25">
      <c r="A88" s="2" t="s">
        <v>17</v>
      </c>
      <c r="B88" s="3"/>
      <c r="C88" s="11">
        <f>C51+C87</f>
        <v>3638317.4</v>
      </c>
      <c r="D88" s="11">
        <f>D51+D87</f>
        <v>2520561.7000000002</v>
      </c>
      <c r="E88" s="11">
        <f t="shared" si="0"/>
        <v>69.278224599096276</v>
      </c>
      <c r="F88" s="11">
        <f>F51+F87</f>
        <v>2211077.7000000007</v>
      </c>
      <c r="G88" s="11">
        <f t="shared" si="1"/>
        <v>309483.99999999953</v>
      </c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H93"/>
      <c r="I93"/>
    </row>
    <row r="94" spans="1:9" x14ac:dyDescent="0.25">
      <c r="H94"/>
      <c r="I94"/>
    </row>
    <row r="95" spans="1:9" x14ac:dyDescent="0.25">
      <c r="H95"/>
      <c r="I95"/>
    </row>
    <row r="96" spans="1:9" x14ac:dyDescent="0.25"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січень-жовтень 2024</vt:lpstr>
      <vt:lpstr>'січень-жовтень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2024-11-05T15:43:10Z</dcterms:modified>
</cp:coreProperties>
</file>