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325" windowWidth="15120" windowHeight="5790" tabRatio="845"/>
  </bookViews>
  <sheets>
    <sheet name="січень-лютий 2024" sheetId="2" r:id="rId1"/>
  </sheets>
  <definedNames>
    <definedName name="_xlnm.Print_Titles" localSheetId="0">'січень-лютий 2024'!$5:$6</definedName>
  </definedNames>
  <calcPr calcId="145621" refMode="R1C1"/>
</workbook>
</file>

<file path=xl/calcChain.xml><?xml version="1.0" encoding="utf-8"?>
<calcChain xmlns="http://schemas.openxmlformats.org/spreadsheetml/2006/main">
  <c r="F48" i="2" l="1"/>
  <c r="D48" i="2"/>
  <c r="C48" i="2"/>
  <c r="G53" i="2"/>
  <c r="E53" i="2"/>
  <c r="G23" i="2"/>
  <c r="F10" i="2"/>
  <c r="D10" i="2"/>
  <c r="C10" i="2"/>
  <c r="E23" i="2"/>
  <c r="G66" i="2"/>
  <c r="E66" i="2"/>
  <c r="G65" i="2"/>
  <c r="E65" i="2"/>
  <c r="G64" i="2"/>
  <c r="F64" i="2"/>
  <c r="D64" i="2"/>
  <c r="C64" i="2"/>
  <c r="E64" i="2" s="1"/>
  <c r="G63" i="2"/>
  <c r="E63" i="2"/>
  <c r="G62" i="2"/>
  <c r="E62" i="2"/>
  <c r="G61" i="2"/>
  <c r="E61" i="2"/>
  <c r="F60" i="2"/>
  <c r="D60" i="2"/>
  <c r="G60" i="2" s="1"/>
  <c r="C60" i="2"/>
  <c r="G59" i="2"/>
  <c r="E59" i="2"/>
  <c r="F58" i="2"/>
  <c r="D58" i="2"/>
  <c r="G58" i="2" s="1"/>
  <c r="C58" i="2"/>
  <c r="E58" i="2" s="1"/>
  <c r="G57" i="2"/>
  <c r="E57" i="2"/>
  <c r="F56" i="2"/>
  <c r="D56" i="2"/>
  <c r="C56" i="2"/>
  <c r="G55" i="2"/>
  <c r="E55" i="2"/>
  <c r="F54" i="2"/>
  <c r="D54" i="2"/>
  <c r="G54" i="2" s="1"/>
  <c r="C54" i="2"/>
  <c r="G52" i="2"/>
  <c r="E52" i="2"/>
  <c r="G51" i="2"/>
  <c r="E51" i="2"/>
  <c r="G50" i="2"/>
  <c r="E50" i="2"/>
  <c r="G49" i="2"/>
  <c r="E49" i="2"/>
  <c r="G47" i="2"/>
  <c r="E47" i="2"/>
  <c r="G46" i="2"/>
  <c r="F46" i="2"/>
  <c r="D46" i="2"/>
  <c r="C46" i="2"/>
  <c r="E46" i="2" s="1"/>
  <c r="G43" i="2"/>
  <c r="E43" i="2"/>
  <c r="F42" i="2"/>
  <c r="D42" i="2"/>
  <c r="G42" i="2" s="1"/>
  <c r="C42" i="2"/>
  <c r="E42" i="2" s="1"/>
  <c r="G41" i="2"/>
  <c r="E41" i="2"/>
  <c r="G40" i="2"/>
  <c r="E40" i="2"/>
  <c r="F39" i="2"/>
  <c r="D39" i="2"/>
  <c r="G39" i="2" s="1"/>
  <c r="C39" i="2"/>
  <c r="G38" i="2"/>
  <c r="E38" i="2"/>
  <c r="G37" i="2"/>
  <c r="E37" i="2"/>
  <c r="G36" i="2"/>
  <c r="E36" i="2"/>
  <c r="G35" i="2"/>
  <c r="E35" i="2"/>
  <c r="F34" i="2"/>
  <c r="D34" i="2"/>
  <c r="C34" i="2"/>
  <c r="G33" i="2"/>
  <c r="E33" i="2"/>
  <c r="G32" i="2"/>
  <c r="E32" i="2"/>
  <c r="G31" i="2"/>
  <c r="E31" i="2"/>
  <c r="G30" i="2"/>
  <c r="E30" i="2"/>
  <c r="G29" i="2"/>
  <c r="E29" i="2"/>
  <c r="G28" i="2"/>
  <c r="E28" i="2"/>
  <c r="G27" i="2"/>
  <c r="E27" i="2"/>
  <c r="G26" i="2"/>
  <c r="E26" i="2"/>
  <c r="G25" i="2"/>
  <c r="E25" i="2"/>
  <c r="F24" i="2"/>
  <c r="D24" i="2"/>
  <c r="G24" i="2" s="1"/>
  <c r="C24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G12" i="2"/>
  <c r="E12" i="2"/>
  <c r="G11" i="2"/>
  <c r="E11" i="2"/>
  <c r="G9" i="2"/>
  <c r="E9" i="2"/>
  <c r="F8" i="2"/>
  <c r="D8" i="2"/>
  <c r="C8" i="2"/>
  <c r="G56" i="2" l="1"/>
  <c r="F67" i="2"/>
  <c r="G48" i="2"/>
  <c r="G34" i="2"/>
  <c r="C44" i="2"/>
  <c r="F44" i="2"/>
  <c r="G10" i="2"/>
  <c r="D67" i="2"/>
  <c r="E54" i="2"/>
  <c r="E34" i="2"/>
  <c r="D44" i="2"/>
  <c r="E10" i="2"/>
  <c r="E8" i="2"/>
  <c r="G8" i="2"/>
  <c r="E24" i="2"/>
  <c r="E39" i="2"/>
  <c r="E48" i="2"/>
  <c r="E56" i="2"/>
  <c r="E60" i="2"/>
  <c r="C67" i="2"/>
  <c r="F68" i="2" l="1"/>
  <c r="G68" i="2" s="1"/>
  <c r="E67" i="2"/>
  <c r="C68" i="2"/>
  <c r="G44" i="2"/>
  <c r="G67" i="2"/>
  <c r="D68" i="2"/>
  <c r="E68" i="2" s="1"/>
  <c r="E44" i="2"/>
</calcChain>
</file>

<file path=xl/sharedStrings.xml><?xml version="1.0" encoding="utf-8"?>
<sst xmlns="http://schemas.openxmlformats.org/spreadsheetml/2006/main" count="75" uniqueCount="60">
  <si>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</si>
  <si>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</si>
  <si>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</si>
  <si>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</si>
  <si>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</si>
  <si>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</si>
  <si>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</si>
  <si>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</si>
  <si>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</si>
  <si>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</si>
  <si>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</si>
  <si>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</si>
  <si>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</si>
  <si>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</si>
  <si>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</si>
  <si>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</si>
  <si>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</si>
  <si>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</si>
  <si>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</si>
  <si>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</si>
  <si>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</si>
  <si>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</si>
  <si>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</si>
  <si>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</si>
  <si>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</si>
  <si>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</si>
  <si>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</si>
  <si>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</si>
  <si>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</si>
  <si>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</si>
  <si>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</si>
  <si>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</si>
  <si>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</si>
  <si>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</si>
  <si>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</si>
  <si>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</si>
  <si>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</si>
  <si>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</si>
  <si>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</si>
  <si>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</si>
  <si>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</si>
  <si>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</si>
  <si>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реабілітаційних послуг особам з інвалідністю та дітям з інвалідністю</t>
  </si>
  <si>
    <t xml:space="preserve">% виконання 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</si>
  <si>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</si>
  <si>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</si>
  <si>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</si>
  <si>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</si>
  <si>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розвитку, за рахунок освітньої субвенції</t>
  </si>
  <si>
    <t>Будівництво освітніх установ та закладів</t>
  </si>
  <si>
    <t>Будівництво установ та закладів соціальної сфери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</si>
  <si>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ознаками статі</t>
  </si>
  <si>
    <t>Затверджені видатки на 2024 рік з урахуванням змін</t>
  </si>
  <si>
    <t>Інша діяльність у сфері житлово-комунального господарства</t>
  </si>
  <si>
    <t>щодо використання бюджетних коштів за січень - лютий 2024 року</t>
  </si>
  <si>
    <t>Виконано станом на 01.03 2024 року</t>
  </si>
  <si>
    <t>5=4/3*100</t>
  </si>
  <si>
    <t>7=4-6</t>
  </si>
  <si>
    <t>Відхилення виконання 2024 до 2023 року</t>
  </si>
  <si>
    <t>Виконано станом на 01.03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</si>
</sst>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b/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topLeftCell="A53" workbookViewId="0">
      <selection activeCell="J61" sqref="J61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8" t="s">
        <v>3</v>
      </c>
      <c r="B1" s="18"/>
      <c r="C1" s="18"/>
      <c r="D1" s="18"/>
      <c r="E1" s="18"/>
      <c r="F1" s="18"/>
      <c r="G1" s="18"/>
      <c r="H1"/>
      <c r="I1"/>
    </row>
    <row r="2" spans="1:9" ht="21" customHeight="1" x14ac:dyDescent="0.25">
      <c r="A2" s="18" t="s">
        <v>54</v>
      </c>
      <c r="B2" s="18"/>
      <c r="C2" s="18"/>
      <c r="D2" s="18"/>
      <c r="E2" s="18"/>
      <c r="F2" s="18"/>
      <c r="G2" s="18"/>
      <c r="H2"/>
      <c r="I2"/>
    </row>
    <row r="3" spans="1:9" ht="21" customHeight="1" x14ac:dyDescent="0.25">
      <c r="A3" s="18" t="s">
        <v>4</v>
      </c>
      <c r="B3" s="18"/>
      <c r="C3" s="18"/>
      <c r="D3" s="18"/>
      <c r="E3" s="18"/>
      <c r="F3" s="18"/>
      <c r="G3" s="18"/>
      <c r="H3"/>
      <c r="I3"/>
    </row>
    <row r="4" spans="1:9" x14ac:dyDescent="0.25">
      <c r="D4" s="15"/>
      <c r="F4" s="15"/>
      <c r="G4" s="15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52</v>
      </c>
      <c r="D5" s="3" t="s">
        <v>55</v>
      </c>
      <c r="E5" s="3" t="s">
        <v>43</v>
      </c>
      <c r="F5" s="3" t="s">
        <v>59</v>
      </c>
      <c r="G5" s="3" t="s">
        <v>58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56</v>
      </c>
      <c r="F6" s="9">
        <v>6</v>
      </c>
      <c r="G6" s="9" t="s">
        <v>57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128668.1</v>
      </c>
      <c r="D8" s="11">
        <f>SUM(D9:D9)</f>
        <v>23715.9</v>
      </c>
      <c r="E8" s="11">
        <f>D8/C8*100</f>
        <v>18.431841303322269</v>
      </c>
      <c r="F8" s="11">
        <f>SUM(F9:F9)</f>
        <v>17573.7</v>
      </c>
      <c r="G8" s="11">
        <f>D8-F8</f>
        <v>6142.2000000000007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128668.1</v>
      </c>
      <c r="D9" s="12">
        <v>23715.9</v>
      </c>
      <c r="E9" s="12">
        <f t="shared" ref="E9:E68" si="0">D9/C9*100</f>
        <v>18.431841303322269</v>
      </c>
      <c r="F9" s="12">
        <v>17573.7</v>
      </c>
      <c r="G9" s="12">
        <f t="shared" ref="G9:G68" si="1">D9-F9</f>
        <v>6142.2000000000007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SUM(C11:C23)</f>
        <v>2441911.7999999998</v>
      </c>
      <c r="D10" s="11">
        <f>SUM(D11:D23)</f>
        <v>337539.60000000009</v>
      </c>
      <c r="E10" s="11">
        <f t="shared" si="0"/>
        <v>13.822759691811971</v>
      </c>
      <c r="F10" s="11">
        <f>SUM(F11:F23)</f>
        <v>249769.7</v>
      </c>
      <c r="G10" s="11">
        <f t="shared" si="1"/>
        <v>87769.900000000081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740689.6</v>
      </c>
      <c r="D11" s="12">
        <v>86306</v>
      </c>
      <c r="E11" s="12">
        <f t="shared" si="0"/>
        <v>11.652114461982457</v>
      </c>
      <c r="F11" s="12">
        <v>64211.1</v>
      </c>
      <c r="G11" s="12">
        <f t="shared" si="1"/>
        <v>22094.9</v>
      </c>
      <c r="H11"/>
      <c r="I11"/>
    </row>
    <row r="12" spans="1:9" ht="45.75" customHeight="1" x14ac:dyDescent="0.25">
      <c r="A12" s="4" t="s">
        <v>44</v>
      </c>
      <c r="B12" s="10">
        <v>4711021</v>
      </c>
      <c r="C12" s="12">
        <v>690220.8</v>
      </c>
      <c r="D12" s="12">
        <v>113717.2</v>
      </c>
      <c r="E12" s="12">
        <f t="shared" si="0"/>
        <v>16.475481469118286</v>
      </c>
      <c r="F12" s="12">
        <v>57732.1</v>
      </c>
      <c r="G12" s="12">
        <f t="shared" si="1"/>
        <v>55985.1</v>
      </c>
      <c r="H12"/>
      <c r="I12"/>
    </row>
    <row r="13" spans="1:9" ht="69" customHeight="1" x14ac:dyDescent="0.25">
      <c r="A13" s="4" t="s">
        <v>45</v>
      </c>
      <c r="B13" s="10">
        <v>4711022</v>
      </c>
      <c r="C13" s="12">
        <v>55716.7</v>
      </c>
      <c r="D13" s="12">
        <v>8620.2000000000007</v>
      </c>
      <c r="E13" s="12">
        <f t="shared" si="0"/>
        <v>15.471483415205856</v>
      </c>
      <c r="F13" s="12">
        <v>5528.1</v>
      </c>
      <c r="G13" s="12">
        <f t="shared" si="1"/>
        <v>3092.1000000000004</v>
      </c>
      <c r="H13"/>
      <c r="I13"/>
    </row>
    <row r="14" spans="1:9" ht="44.25" customHeight="1" x14ac:dyDescent="0.25">
      <c r="A14" s="4" t="s">
        <v>46</v>
      </c>
      <c r="B14" s="10">
        <v>4711026</v>
      </c>
      <c r="C14" s="12">
        <v>2723.3</v>
      </c>
      <c r="D14" s="12">
        <v>370.1</v>
      </c>
      <c r="E14" s="12">
        <f t="shared" si="0"/>
        <v>13.590129622149597</v>
      </c>
      <c r="F14" s="12">
        <v>239</v>
      </c>
      <c r="G14" s="12">
        <f t="shared" si="1"/>
        <v>131.10000000000002</v>
      </c>
      <c r="H14"/>
      <c r="I14"/>
    </row>
    <row r="15" spans="1:9" ht="42.75" customHeight="1" x14ac:dyDescent="0.25">
      <c r="A15" s="4" t="s">
        <v>47</v>
      </c>
      <c r="B15" s="10">
        <v>4711031</v>
      </c>
      <c r="C15" s="12">
        <v>654937.5</v>
      </c>
      <c r="D15" s="12">
        <v>90625.600000000006</v>
      </c>
      <c r="E15" s="12">
        <f t="shared" si="0"/>
        <v>13.837289817730699</v>
      </c>
      <c r="F15" s="12">
        <v>85539</v>
      </c>
      <c r="G15" s="12">
        <f t="shared" si="1"/>
        <v>5086.6000000000058</v>
      </c>
      <c r="H15"/>
      <c r="I15"/>
    </row>
    <row r="16" spans="1:9" ht="58.5" customHeight="1" x14ac:dyDescent="0.25">
      <c r="A16" s="4" t="s">
        <v>48</v>
      </c>
      <c r="B16" s="10">
        <v>4711032</v>
      </c>
      <c r="C16" s="12">
        <v>32243.1</v>
      </c>
      <c r="D16" s="12">
        <v>4621.3999999999996</v>
      </c>
      <c r="E16" s="12">
        <f t="shared" si="0"/>
        <v>14.332989073631259</v>
      </c>
      <c r="F16" s="12">
        <v>4572.7</v>
      </c>
      <c r="G16" s="12">
        <f t="shared" si="1"/>
        <v>48.699999999999818</v>
      </c>
      <c r="H16"/>
      <c r="I16"/>
    </row>
    <row r="17" spans="1:9" ht="40.5" customHeight="1" x14ac:dyDescent="0.25">
      <c r="A17" s="4" t="s">
        <v>35</v>
      </c>
      <c r="B17" s="10">
        <v>4711070</v>
      </c>
      <c r="C17" s="12">
        <v>116289.5</v>
      </c>
      <c r="D17" s="12">
        <v>13478.7</v>
      </c>
      <c r="E17" s="12">
        <f t="shared" si="0"/>
        <v>11.590642319383953</v>
      </c>
      <c r="F17" s="12">
        <v>13135.9</v>
      </c>
      <c r="G17" s="12">
        <f t="shared" si="1"/>
        <v>342.80000000000109</v>
      </c>
      <c r="H17"/>
      <c r="I17"/>
    </row>
    <row r="18" spans="1:9" ht="21.75" customHeight="1" x14ac:dyDescent="0.25">
      <c r="A18" s="4" t="s">
        <v>36</v>
      </c>
      <c r="B18" s="10">
        <v>4711080</v>
      </c>
      <c r="C18" s="12">
        <v>98510.8</v>
      </c>
      <c r="D18" s="12">
        <v>12584</v>
      </c>
      <c r="E18" s="12">
        <f t="shared" si="0"/>
        <v>12.774233891106354</v>
      </c>
      <c r="F18" s="12">
        <v>11506</v>
      </c>
      <c r="G18" s="12">
        <f t="shared" si="1"/>
        <v>1078</v>
      </c>
      <c r="H18"/>
      <c r="I18"/>
    </row>
    <row r="19" spans="1:9" ht="30" customHeight="1" x14ac:dyDescent="0.25">
      <c r="A19" s="4" t="s">
        <v>20</v>
      </c>
      <c r="B19" s="10">
        <v>4711141</v>
      </c>
      <c r="C19" s="12">
        <v>43412.9</v>
      </c>
      <c r="D19" s="12">
        <v>6255.4</v>
      </c>
      <c r="E19" s="12">
        <f t="shared" si="0"/>
        <v>14.409081171725454</v>
      </c>
      <c r="F19" s="12">
        <v>6523.7</v>
      </c>
      <c r="G19" s="12">
        <f t="shared" si="1"/>
        <v>-268.30000000000018</v>
      </c>
      <c r="H19"/>
      <c r="I19"/>
    </row>
    <row r="20" spans="1:9" ht="21.75" customHeight="1" x14ac:dyDescent="0.25">
      <c r="A20" s="4" t="s">
        <v>21</v>
      </c>
      <c r="B20" s="10">
        <v>4711142</v>
      </c>
      <c r="C20" s="12">
        <v>90.5</v>
      </c>
      <c r="D20" s="12">
        <v>0</v>
      </c>
      <c r="E20" s="12">
        <f t="shared" si="0"/>
        <v>0</v>
      </c>
      <c r="F20" s="12">
        <v>14.5</v>
      </c>
      <c r="G20" s="12">
        <f t="shared" si="1"/>
        <v>-14.5</v>
      </c>
      <c r="H20"/>
      <c r="I20"/>
    </row>
    <row r="21" spans="1:9" ht="31.5" customHeight="1" x14ac:dyDescent="0.25">
      <c r="A21" s="4" t="s">
        <v>38</v>
      </c>
      <c r="B21" s="10">
        <v>4711151</v>
      </c>
      <c r="C21" s="12">
        <v>4425.8999999999996</v>
      </c>
      <c r="D21" s="12">
        <v>581</v>
      </c>
      <c r="E21" s="12">
        <f t="shared" si="0"/>
        <v>13.127273548882714</v>
      </c>
      <c r="F21" s="12">
        <v>527.9</v>
      </c>
      <c r="G21" s="12">
        <f t="shared" si="1"/>
        <v>53.100000000000023</v>
      </c>
      <c r="H21"/>
      <c r="I21"/>
    </row>
    <row r="22" spans="1:9" ht="36" customHeight="1" x14ac:dyDescent="0.25">
      <c r="A22" s="4" t="s">
        <v>39</v>
      </c>
      <c r="B22" s="10">
        <v>4711152</v>
      </c>
      <c r="C22" s="12">
        <v>2651.2</v>
      </c>
      <c r="D22" s="12">
        <v>380</v>
      </c>
      <c r="E22" s="12">
        <f t="shared" si="0"/>
        <v>14.333132166566084</v>
      </c>
      <c r="F22" s="12">
        <v>210.6</v>
      </c>
      <c r="G22" s="12">
        <f t="shared" si="1"/>
        <v>169.4</v>
      </c>
      <c r="H22"/>
      <c r="I22"/>
    </row>
    <row r="23" spans="1:9" ht="53.25" customHeight="1" x14ac:dyDescent="0.25">
      <c r="A23" s="4" t="s">
        <v>40</v>
      </c>
      <c r="B23" s="10">
        <v>4711200</v>
      </c>
      <c r="C23" s="12">
        <v>0</v>
      </c>
      <c r="D23" s="12">
        <v>0</v>
      </c>
      <c r="E23" s="14" t="e">
        <f t="shared" si="0"/>
        <v>#DIV/0!</v>
      </c>
      <c r="F23" s="17">
        <v>29.1</v>
      </c>
      <c r="G23" s="17">
        <f t="shared" si="1"/>
        <v>-29.1</v>
      </c>
      <c r="H23"/>
      <c r="I23"/>
    </row>
    <row r="24" spans="1:9" ht="21.75" customHeight="1" x14ac:dyDescent="0.25">
      <c r="A24" s="2" t="s">
        <v>9</v>
      </c>
      <c r="B24" s="3">
        <v>4713000</v>
      </c>
      <c r="C24" s="11">
        <f>SUM(C25:C33)</f>
        <v>59365.200000000004</v>
      </c>
      <c r="D24" s="11">
        <f>SUM(D25:D33)</f>
        <v>6526.2</v>
      </c>
      <c r="E24" s="11">
        <f t="shared" si="0"/>
        <v>10.993309211457216</v>
      </c>
      <c r="F24" s="11">
        <f>SUM(F25:F33)</f>
        <v>7102</v>
      </c>
      <c r="G24" s="11">
        <f t="shared" si="1"/>
        <v>-575.80000000000018</v>
      </c>
      <c r="H24"/>
      <c r="I24"/>
    </row>
    <row r="25" spans="1:9" s="13" customFormat="1" ht="34.5" customHeight="1" x14ac:dyDescent="0.25">
      <c r="A25" s="4" t="s">
        <v>42</v>
      </c>
      <c r="B25" s="10">
        <v>4713105</v>
      </c>
      <c r="C25" s="12">
        <v>20848.8</v>
      </c>
      <c r="D25" s="12">
        <v>1814.1</v>
      </c>
      <c r="E25" s="12">
        <f t="shared" si="0"/>
        <v>8.701220214113043</v>
      </c>
      <c r="F25" s="12">
        <v>2421.4</v>
      </c>
      <c r="G25" s="12">
        <f t="shared" si="1"/>
        <v>-607.30000000000018</v>
      </c>
    </row>
    <row r="26" spans="1:9" ht="56.25" customHeight="1" x14ac:dyDescent="0.25">
      <c r="A26" s="4" t="s">
        <v>33</v>
      </c>
      <c r="B26" s="10">
        <v>4713111</v>
      </c>
      <c r="C26" s="12">
        <v>78</v>
      </c>
      <c r="D26" s="12">
        <v>0</v>
      </c>
      <c r="E26" s="12">
        <f t="shared" si="0"/>
        <v>0</v>
      </c>
      <c r="F26" s="12">
        <v>0</v>
      </c>
      <c r="G26" s="12">
        <f t="shared" si="1"/>
        <v>0</v>
      </c>
      <c r="H26"/>
      <c r="I26"/>
    </row>
    <row r="27" spans="1:9" ht="31.5" customHeight="1" x14ac:dyDescent="0.25">
      <c r="A27" s="4" t="s">
        <v>41</v>
      </c>
      <c r="B27" s="10">
        <v>4713121</v>
      </c>
      <c r="C27" s="12">
        <v>14205</v>
      </c>
      <c r="D27" s="12">
        <v>2003.8</v>
      </c>
      <c r="E27" s="12">
        <f t="shared" si="0"/>
        <v>14.106300598380853</v>
      </c>
      <c r="F27" s="12">
        <v>1767.3</v>
      </c>
      <c r="G27" s="12">
        <f t="shared" si="1"/>
        <v>236.5</v>
      </c>
      <c r="H27"/>
      <c r="I27"/>
    </row>
    <row r="28" spans="1:9" ht="21.75" customHeight="1" x14ac:dyDescent="0.25">
      <c r="A28" s="4" t="s">
        <v>22</v>
      </c>
      <c r="B28" s="10">
        <v>4713123</v>
      </c>
      <c r="C28" s="12">
        <v>90</v>
      </c>
      <c r="D28" s="12">
        <v>0</v>
      </c>
      <c r="E28" s="12">
        <f t="shared" si="0"/>
        <v>0</v>
      </c>
      <c r="F28" s="12">
        <v>0</v>
      </c>
      <c r="G28" s="12">
        <f t="shared" si="1"/>
        <v>0</v>
      </c>
      <c r="H28"/>
      <c r="I28"/>
    </row>
    <row r="29" spans="1:9" ht="58.5" customHeight="1" x14ac:dyDescent="0.25">
      <c r="A29" s="4" t="s">
        <v>51</v>
      </c>
      <c r="B29" s="10">
        <v>4713124</v>
      </c>
      <c r="C29" s="12">
        <v>2994.9</v>
      </c>
      <c r="D29" s="12">
        <v>345.6</v>
      </c>
      <c r="E29" s="12">
        <f t="shared" si="0"/>
        <v>11.53961734949414</v>
      </c>
      <c r="F29" s="12">
        <v>228.6</v>
      </c>
      <c r="G29" s="12">
        <f t="shared" si="1"/>
        <v>117.00000000000003</v>
      </c>
      <c r="H29"/>
      <c r="I29"/>
    </row>
    <row r="30" spans="1:9" ht="29.25" customHeight="1" x14ac:dyDescent="0.25">
      <c r="A30" s="4" t="s">
        <v>23</v>
      </c>
      <c r="B30" s="10">
        <v>4713132</v>
      </c>
      <c r="C30" s="12">
        <v>20773.8</v>
      </c>
      <c r="D30" s="12">
        <v>2343.5</v>
      </c>
      <c r="E30" s="12">
        <f t="shared" si="0"/>
        <v>11.281036690446621</v>
      </c>
      <c r="F30" s="12">
        <v>1771</v>
      </c>
      <c r="G30" s="12">
        <f t="shared" si="1"/>
        <v>572.5</v>
      </c>
      <c r="H30"/>
      <c r="I30"/>
    </row>
    <row r="31" spans="1:9" ht="21.75" customHeight="1" x14ac:dyDescent="0.25">
      <c r="A31" s="4" t="s">
        <v>24</v>
      </c>
      <c r="B31" s="10">
        <v>4713133</v>
      </c>
      <c r="C31" s="12">
        <v>150</v>
      </c>
      <c r="D31" s="12">
        <v>0</v>
      </c>
      <c r="E31" s="12">
        <f t="shared" si="0"/>
        <v>0</v>
      </c>
      <c r="F31" s="12">
        <v>0</v>
      </c>
      <c r="G31" s="12">
        <f t="shared" si="1"/>
        <v>0</v>
      </c>
      <c r="H31"/>
      <c r="I31"/>
    </row>
    <row r="32" spans="1:9" ht="21.75" customHeight="1" x14ac:dyDescent="0.25">
      <c r="A32" s="4" t="s">
        <v>10</v>
      </c>
      <c r="B32" s="10">
        <v>4713210</v>
      </c>
      <c r="C32" s="12">
        <v>104.4</v>
      </c>
      <c r="D32" s="12">
        <v>0</v>
      </c>
      <c r="E32" s="12">
        <f t="shared" si="0"/>
        <v>0</v>
      </c>
      <c r="F32" s="12">
        <v>0</v>
      </c>
      <c r="G32" s="12">
        <f t="shared" si="1"/>
        <v>0</v>
      </c>
      <c r="H32"/>
      <c r="I32"/>
    </row>
    <row r="33" spans="1:9" ht="32.25" customHeight="1" x14ac:dyDescent="0.25">
      <c r="A33" s="4" t="s">
        <v>25</v>
      </c>
      <c r="B33" s="10">
        <v>4713242</v>
      </c>
      <c r="C33" s="12">
        <v>120.3</v>
      </c>
      <c r="D33" s="12">
        <v>19.2</v>
      </c>
      <c r="E33" s="12">
        <f t="shared" si="0"/>
        <v>15.96009975062344</v>
      </c>
      <c r="F33" s="12">
        <v>913.7</v>
      </c>
      <c r="G33" s="12">
        <f t="shared" si="1"/>
        <v>-894.5</v>
      </c>
      <c r="H33"/>
      <c r="I33"/>
    </row>
    <row r="34" spans="1:9" ht="22.5" customHeight="1" x14ac:dyDescent="0.25">
      <c r="A34" s="2" t="s">
        <v>11</v>
      </c>
      <c r="B34" s="3">
        <v>4714000</v>
      </c>
      <c r="C34" s="11">
        <f>SUM(C35:C38)</f>
        <v>34422.5</v>
      </c>
      <c r="D34" s="11">
        <f t="shared" ref="D34:F34" si="2">SUM(D35:D38)</f>
        <v>4342.8999999999996</v>
      </c>
      <c r="E34" s="11">
        <f t="shared" si="0"/>
        <v>12.616457259060207</v>
      </c>
      <c r="F34" s="11">
        <f t="shared" si="2"/>
        <v>3778.2000000000003</v>
      </c>
      <c r="G34" s="11">
        <f t="shared" si="1"/>
        <v>564.69999999999936</v>
      </c>
      <c r="H34"/>
      <c r="I34"/>
    </row>
    <row r="35" spans="1:9" ht="21.75" customHeight="1" x14ac:dyDescent="0.25">
      <c r="A35" s="4" t="s">
        <v>26</v>
      </c>
      <c r="B35" s="10">
        <v>4714030</v>
      </c>
      <c r="C35" s="12">
        <v>23033.5</v>
      </c>
      <c r="D35" s="12">
        <v>2744.1</v>
      </c>
      <c r="E35" s="12">
        <f t="shared" si="0"/>
        <v>11.913517268326569</v>
      </c>
      <c r="F35" s="12">
        <v>2549.3000000000002</v>
      </c>
      <c r="G35" s="12">
        <f t="shared" si="1"/>
        <v>194.79999999999973</v>
      </c>
      <c r="H35"/>
      <c r="I35"/>
    </row>
    <row r="36" spans="1:9" ht="32.25" customHeight="1" x14ac:dyDescent="0.25">
      <c r="A36" s="4" t="s">
        <v>27</v>
      </c>
      <c r="B36" s="10">
        <v>4714060</v>
      </c>
      <c r="C36" s="12">
        <v>7391.9</v>
      </c>
      <c r="D36" s="12">
        <v>1057</v>
      </c>
      <c r="E36" s="12">
        <f t="shared" si="0"/>
        <v>14.299435868991736</v>
      </c>
      <c r="F36" s="12">
        <v>778.3</v>
      </c>
      <c r="G36" s="12">
        <f t="shared" si="1"/>
        <v>278.70000000000005</v>
      </c>
      <c r="H36"/>
      <c r="I36"/>
    </row>
    <row r="37" spans="1:9" ht="32.25" customHeight="1" x14ac:dyDescent="0.25">
      <c r="A37" s="4" t="s">
        <v>28</v>
      </c>
      <c r="B37" s="10">
        <v>4714081</v>
      </c>
      <c r="C37" s="12">
        <v>3747.1</v>
      </c>
      <c r="D37" s="12">
        <v>541.79999999999995</v>
      </c>
      <c r="E37" s="12">
        <f t="shared" si="0"/>
        <v>14.459181767233325</v>
      </c>
      <c r="F37" s="12">
        <v>450.6</v>
      </c>
      <c r="G37" s="12">
        <f t="shared" si="1"/>
        <v>91.199999999999932</v>
      </c>
      <c r="H37"/>
      <c r="I37"/>
    </row>
    <row r="38" spans="1:9" ht="24.75" customHeight="1" x14ac:dyDescent="0.25">
      <c r="A38" s="4" t="s">
        <v>29</v>
      </c>
      <c r="B38" s="10">
        <v>4714082</v>
      </c>
      <c r="C38" s="12">
        <v>250</v>
      </c>
      <c r="D38" s="12">
        <v>0</v>
      </c>
      <c r="E38" s="12">
        <f t="shared" si="0"/>
        <v>0</v>
      </c>
      <c r="F38" s="12">
        <v>0</v>
      </c>
      <c r="G38" s="12">
        <f t="shared" si="1"/>
        <v>0</v>
      </c>
      <c r="H38"/>
      <c r="I38"/>
    </row>
    <row r="39" spans="1:9" ht="21.75" customHeight="1" x14ac:dyDescent="0.25">
      <c r="A39" s="2" t="s">
        <v>12</v>
      </c>
      <c r="B39" s="3">
        <v>4715000</v>
      </c>
      <c r="C39" s="11">
        <f>C40+C41</f>
        <v>43849.7</v>
      </c>
      <c r="D39" s="11">
        <f t="shared" ref="D39:F39" si="3">D40+D41</f>
        <v>5528.9</v>
      </c>
      <c r="E39" s="11">
        <f t="shared" si="0"/>
        <v>12.608752169342093</v>
      </c>
      <c r="F39" s="11">
        <f t="shared" si="3"/>
        <v>4996.8999999999996</v>
      </c>
      <c r="G39" s="11">
        <f t="shared" si="1"/>
        <v>532</v>
      </c>
      <c r="H39"/>
      <c r="I39"/>
    </row>
    <row r="40" spans="1:9" ht="36.75" customHeight="1" x14ac:dyDescent="0.25">
      <c r="A40" s="4" t="s">
        <v>30</v>
      </c>
      <c r="B40" s="10">
        <v>4715031</v>
      </c>
      <c r="C40" s="12">
        <v>43749.7</v>
      </c>
      <c r="D40" s="12">
        <v>5493.5</v>
      </c>
      <c r="E40" s="12">
        <f t="shared" si="0"/>
        <v>12.55665753136593</v>
      </c>
      <c r="F40" s="12">
        <v>4996.8999999999996</v>
      </c>
      <c r="G40" s="12">
        <f t="shared" si="1"/>
        <v>496.60000000000036</v>
      </c>
      <c r="H40"/>
      <c r="I40"/>
    </row>
    <row r="41" spans="1:9" ht="55.5" customHeight="1" x14ac:dyDescent="0.25">
      <c r="A41" s="4" t="s">
        <v>31</v>
      </c>
      <c r="B41" s="10">
        <v>4715061</v>
      </c>
      <c r="C41" s="12">
        <v>100</v>
      </c>
      <c r="D41" s="12">
        <v>35.4</v>
      </c>
      <c r="E41" s="12">
        <f t="shared" si="0"/>
        <v>35.4</v>
      </c>
      <c r="F41" s="12">
        <v>0</v>
      </c>
      <c r="G41" s="12">
        <f t="shared" si="1"/>
        <v>35.4</v>
      </c>
      <c r="H41"/>
      <c r="I41"/>
    </row>
    <row r="42" spans="1:9" ht="21.75" customHeight="1" x14ac:dyDescent="0.25">
      <c r="A42" s="2" t="s">
        <v>13</v>
      </c>
      <c r="B42" s="3">
        <v>4716000</v>
      </c>
      <c r="C42" s="11">
        <f>SUM(C43:C43)</f>
        <v>2816.7</v>
      </c>
      <c r="D42" s="11">
        <f>SUM(D43:D43)</f>
        <v>234.5</v>
      </c>
      <c r="E42" s="11">
        <f t="shared" si="0"/>
        <v>8.3253452621862465</v>
      </c>
      <c r="F42" s="11">
        <f>SUM(F43:F43)</f>
        <v>0</v>
      </c>
      <c r="G42" s="11">
        <f t="shared" si="1"/>
        <v>234.5</v>
      </c>
      <c r="H42"/>
      <c r="I42"/>
    </row>
    <row r="43" spans="1:9" ht="33.75" customHeight="1" x14ac:dyDescent="0.25">
      <c r="A43" s="4" t="s">
        <v>32</v>
      </c>
      <c r="B43" s="10">
        <v>4716011</v>
      </c>
      <c r="C43" s="12">
        <v>2816.7</v>
      </c>
      <c r="D43" s="12">
        <v>234.5</v>
      </c>
      <c r="E43" s="12">
        <f t="shared" si="0"/>
        <v>8.3253452621862465</v>
      </c>
      <c r="F43" s="12">
        <v>0</v>
      </c>
      <c r="G43" s="12">
        <f t="shared" si="1"/>
        <v>234.5</v>
      </c>
      <c r="H43"/>
      <c r="I43"/>
    </row>
    <row r="44" spans="1:9" ht="21.75" customHeight="1" x14ac:dyDescent="0.25">
      <c r="A44" s="2" t="s">
        <v>14</v>
      </c>
      <c r="B44" s="3"/>
      <c r="C44" s="11">
        <f>C8+C10+C24+C34+C39+C42</f>
        <v>2711034.0000000005</v>
      </c>
      <c r="D44" s="11">
        <f>D8+D10+D24+D34+D39+D42</f>
        <v>377888.00000000017</v>
      </c>
      <c r="E44" s="11">
        <f t="shared" si="0"/>
        <v>13.938888261821877</v>
      </c>
      <c r="F44" s="11">
        <f>F8+F10+F24+F34+F39+F42</f>
        <v>283220.50000000006</v>
      </c>
      <c r="G44" s="11">
        <f t="shared" si="1"/>
        <v>94667.500000000116</v>
      </c>
      <c r="H44"/>
      <c r="I44"/>
    </row>
    <row r="45" spans="1:9" ht="21.75" customHeight="1" x14ac:dyDescent="0.25">
      <c r="A45" s="3" t="s">
        <v>15</v>
      </c>
      <c r="B45" s="10"/>
      <c r="C45" s="12"/>
      <c r="D45" s="12"/>
      <c r="E45" s="11"/>
      <c r="F45" s="12"/>
      <c r="G45" s="11"/>
      <c r="H45"/>
      <c r="I45"/>
    </row>
    <row r="46" spans="1:9" ht="21.75" customHeight="1" x14ac:dyDescent="0.25">
      <c r="A46" s="2" t="s">
        <v>5</v>
      </c>
      <c r="B46" s="3">
        <v>4710100</v>
      </c>
      <c r="C46" s="11">
        <f>SUM(C47:C47)</f>
        <v>0</v>
      </c>
      <c r="D46" s="11">
        <f>SUM(D47:D47)</f>
        <v>0</v>
      </c>
      <c r="E46" s="16" t="e">
        <f>D46/C46*100</f>
        <v>#DIV/0!</v>
      </c>
      <c r="F46" s="11">
        <f>SUM(F47:F47)</f>
        <v>123.8</v>
      </c>
      <c r="G46" s="11">
        <f>D46-F46</f>
        <v>-123.8</v>
      </c>
      <c r="H46"/>
      <c r="I46"/>
    </row>
    <row r="47" spans="1:9" ht="36" customHeight="1" x14ac:dyDescent="0.25">
      <c r="A47" s="4" t="s">
        <v>7</v>
      </c>
      <c r="B47" s="10">
        <v>4710160</v>
      </c>
      <c r="C47" s="12">
        <v>0</v>
      </c>
      <c r="D47" s="12">
        <v>0</v>
      </c>
      <c r="E47" s="14" t="e">
        <f t="shared" ref="E47" si="4">D47/C47*100</f>
        <v>#DIV/0!</v>
      </c>
      <c r="F47" s="12">
        <v>123.8</v>
      </c>
      <c r="G47" s="12">
        <f t="shared" ref="G47" si="5">D47-F47</f>
        <v>-123.8</v>
      </c>
      <c r="H47"/>
      <c r="I47"/>
    </row>
    <row r="48" spans="1:9" ht="21.75" customHeight="1" x14ac:dyDescent="0.25">
      <c r="A48" s="2" t="s">
        <v>8</v>
      </c>
      <c r="B48" s="3">
        <v>4711000</v>
      </c>
      <c r="C48" s="11">
        <f>SUM(C49:C53)</f>
        <v>233224.6</v>
      </c>
      <c r="D48" s="11">
        <f>SUM(D49:D53)</f>
        <v>8133.9000000000005</v>
      </c>
      <c r="E48" s="11">
        <f t="shared" si="0"/>
        <v>3.4875823562351487</v>
      </c>
      <c r="F48" s="11">
        <f>SUM(F49:F53)</f>
        <v>7237.3</v>
      </c>
      <c r="G48" s="11">
        <f t="shared" si="1"/>
        <v>896.60000000000036</v>
      </c>
      <c r="H48"/>
      <c r="I48"/>
    </row>
    <row r="49" spans="1:9" ht="21.75" customHeight="1" x14ac:dyDescent="0.25">
      <c r="A49" s="4" t="s">
        <v>19</v>
      </c>
      <c r="B49" s="10">
        <v>4711010</v>
      </c>
      <c r="C49" s="12">
        <v>129702.6</v>
      </c>
      <c r="D49" s="12">
        <v>7244.8</v>
      </c>
      <c r="E49" s="12">
        <f t="shared" si="0"/>
        <v>5.5857014431476317</v>
      </c>
      <c r="F49" s="12">
        <v>6118.5</v>
      </c>
      <c r="G49" s="12">
        <f t="shared" si="1"/>
        <v>1126.3000000000002</v>
      </c>
      <c r="H49"/>
      <c r="I49"/>
    </row>
    <row r="50" spans="1:9" ht="32.25" customHeight="1" x14ac:dyDescent="0.25">
      <c r="A50" s="4" t="s">
        <v>37</v>
      </c>
      <c r="B50" s="10">
        <v>4711021</v>
      </c>
      <c r="C50" s="12">
        <v>96747</v>
      </c>
      <c r="D50" s="12">
        <v>206.8</v>
      </c>
      <c r="E50" s="12">
        <f t="shared" si="0"/>
        <v>0.21375339803818208</v>
      </c>
      <c r="F50" s="12">
        <v>614.20000000000005</v>
      </c>
      <c r="G50" s="12">
        <f t="shared" si="1"/>
        <v>-407.40000000000003</v>
      </c>
      <c r="H50"/>
      <c r="I50"/>
    </row>
    <row r="51" spans="1:9" ht="42.75" customHeight="1" x14ac:dyDescent="0.25">
      <c r="A51" s="4" t="s">
        <v>35</v>
      </c>
      <c r="B51" s="10">
        <v>4711070</v>
      </c>
      <c r="C51" s="12">
        <v>115</v>
      </c>
      <c r="D51" s="12">
        <v>4.2</v>
      </c>
      <c r="E51" s="12">
        <f t="shared" si="0"/>
        <v>3.6521739130434785</v>
      </c>
      <c r="F51" s="12">
        <v>57.6</v>
      </c>
      <c r="G51" s="12">
        <f t="shared" si="1"/>
        <v>-53.4</v>
      </c>
      <c r="H51"/>
      <c r="I51"/>
    </row>
    <row r="52" spans="1:9" ht="21.75" customHeight="1" x14ac:dyDescent="0.25">
      <c r="A52" s="4" t="s">
        <v>36</v>
      </c>
      <c r="B52" s="10">
        <v>4711080</v>
      </c>
      <c r="C52" s="12">
        <v>6660</v>
      </c>
      <c r="D52" s="12">
        <v>678.1</v>
      </c>
      <c r="E52" s="12">
        <f t="shared" si="0"/>
        <v>10.181681681681683</v>
      </c>
      <c r="F52" s="12">
        <v>439</v>
      </c>
      <c r="G52" s="12">
        <f t="shared" si="1"/>
        <v>239.10000000000002</v>
      </c>
      <c r="H52"/>
      <c r="I52"/>
    </row>
    <row r="53" spans="1:9" ht="30" customHeight="1" x14ac:dyDescent="0.25">
      <c r="A53" s="4" t="s">
        <v>20</v>
      </c>
      <c r="B53" s="10">
        <v>4711141</v>
      </c>
      <c r="C53" s="12">
        <v>0</v>
      </c>
      <c r="D53" s="12">
        <v>0</v>
      </c>
      <c r="E53" s="14" t="e">
        <f t="shared" ref="E53" si="6">D53/C53*100</f>
        <v>#DIV/0!</v>
      </c>
      <c r="F53" s="12">
        <v>8</v>
      </c>
      <c r="G53" s="12">
        <f t="shared" ref="G53" si="7">D53-F53</f>
        <v>-8</v>
      </c>
      <c r="H53"/>
      <c r="I53"/>
    </row>
    <row r="54" spans="1:9" ht="21.75" customHeight="1" x14ac:dyDescent="0.25">
      <c r="A54" s="2" t="s">
        <v>9</v>
      </c>
      <c r="B54" s="3">
        <v>4713000</v>
      </c>
      <c r="C54" s="11">
        <f>SUM(C55:C55)</f>
        <v>751.9</v>
      </c>
      <c r="D54" s="11">
        <f>SUM(D55:D55)</f>
        <v>181.5</v>
      </c>
      <c r="E54" s="11">
        <f t="shared" si="0"/>
        <v>24.138848251097222</v>
      </c>
      <c r="F54" s="11">
        <f>SUM(F55:F55)</f>
        <v>12.7</v>
      </c>
      <c r="G54" s="11">
        <f t="shared" si="1"/>
        <v>168.8</v>
      </c>
      <c r="H54"/>
      <c r="I54"/>
    </row>
    <row r="55" spans="1:9" ht="32.25" customHeight="1" x14ac:dyDescent="0.25">
      <c r="A55" s="4" t="s">
        <v>23</v>
      </c>
      <c r="B55" s="10">
        <v>4713132</v>
      </c>
      <c r="C55" s="12">
        <v>751.9</v>
      </c>
      <c r="D55" s="12">
        <v>181.5</v>
      </c>
      <c r="E55" s="12">
        <f t="shared" si="0"/>
        <v>24.138848251097222</v>
      </c>
      <c r="F55" s="12">
        <v>12.7</v>
      </c>
      <c r="G55" s="12">
        <f t="shared" si="1"/>
        <v>168.8</v>
      </c>
      <c r="H55"/>
      <c r="I55"/>
    </row>
    <row r="56" spans="1:9" ht="21.75" customHeight="1" x14ac:dyDescent="0.25">
      <c r="A56" s="2" t="s">
        <v>11</v>
      </c>
      <c r="B56" s="3">
        <v>4714000</v>
      </c>
      <c r="C56" s="11">
        <f>SUM(C57:C57)</f>
        <v>3244.6</v>
      </c>
      <c r="D56" s="11">
        <f>SUM(D57:D57)</f>
        <v>289</v>
      </c>
      <c r="E56" s="11">
        <f t="shared" si="0"/>
        <v>8.9071071934907238</v>
      </c>
      <c r="F56" s="11">
        <f>SUM(F57:F57)</f>
        <v>202.9</v>
      </c>
      <c r="G56" s="11">
        <f t="shared" si="1"/>
        <v>86.1</v>
      </c>
      <c r="H56"/>
      <c r="I56"/>
    </row>
    <row r="57" spans="1:9" ht="30" customHeight="1" x14ac:dyDescent="0.25">
      <c r="A57" s="4" t="s">
        <v>27</v>
      </c>
      <c r="B57" s="10">
        <v>4714060</v>
      </c>
      <c r="C57" s="12">
        <v>3244.6</v>
      </c>
      <c r="D57" s="12">
        <v>289</v>
      </c>
      <c r="E57" s="12">
        <f t="shared" si="0"/>
        <v>8.9071071934907238</v>
      </c>
      <c r="F57" s="12">
        <v>202.9</v>
      </c>
      <c r="G57" s="12">
        <f t="shared" si="1"/>
        <v>86.1</v>
      </c>
      <c r="H57"/>
      <c r="I57"/>
    </row>
    <row r="58" spans="1:9" ht="21.75" customHeight="1" x14ac:dyDescent="0.25">
      <c r="A58" s="2" t="s">
        <v>12</v>
      </c>
      <c r="B58" s="3">
        <v>4715000</v>
      </c>
      <c r="C58" s="11">
        <f>C59</f>
        <v>50</v>
      </c>
      <c r="D58" s="11">
        <f t="shared" ref="D58:F58" si="8">D59</f>
        <v>0.5</v>
      </c>
      <c r="E58" s="11">
        <f t="shared" si="0"/>
        <v>1</v>
      </c>
      <c r="F58" s="11">
        <f t="shared" si="8"/>
        <v>35.4</v>
      </c>
      <c r="G58" s="11">
        <f t="shared" si="1"/>
        <v>-34.9</v>
      </c>
      <c r="H58"/>
      <c r="I58"/>
    </row>
    <row r="59" spans="1:9" ht="30" customHeight="1" x14ac:dyDescent="0.25">
      <c r="A59" s="4" t="s">
        <v>30</v>
      </c>
      <c r="B59" s="10">
        <v>4715031</v>
      </c>
      <c r="C59" s="12">
        <v>50</v>
      </c>
      <c r="D59" s="12">
        <v>0.5</v>
      </c>
      <c r="E59" s="12">
        <f t="shared" si="0"/>
        <v>1</v>
      </c>
      <c r="F59" s="12">
        <v>35.4</v>
      </c>
      <c r="G59" s="12">
        <f t="shared" si="1"/>
        <v>-34.9</v>
      </c>
      <c r="H59"/>
      <c r="I59"/>
    </row>
    <row r="60" spans="1:9" ht="21.75" customHeight="1" x14ac:dyDescent="0.25">
      <c r="A60" s="2" t="s">
        <v>13</v>
      </c>
      <c r="B60" s="3">
        <v>4716000</v>
      </c>
      <c r="C60" s="11">
        <f>SUM(C61:C63)</f>
        <v>75472</v>
      </c>
      <c r="D60" s="11">
        <f>SUM(D61:D63)</f>
        <v>0</v>
      </c>
      <c r="E60" s="11">
        <f t="shared" si="0"/>
        <v>0</v>
      </c>
      <c r="F60" s="11">
        <f>SUM(F61:F63)</f>
        <v>0</v>
      </c>
      <c r="G60" s="11">
        <f t="shared" si="1"/>
        <v>0</v>
      </c>
      <c r="H60"/>
      <c r="I60"/>
    </row>
    <row r="61" spans="1:9" ht="30" customHeight="1" x14ac:dyDescent="0.25">
      <c r="A61" s="4" t="s">
        <v>32</v>
      </c>
      <c r="B61" s="10">
        <v>4716011</v>
      </c>
      <c r="C61" s="12">
        <v>65970</v>
      </c>
      <c r="D61" s="12">
        <v>0</v>
      </c>
      <c r="E61" s="12">
        <f t="shared" si="0"/>
        <v>0</v>
      </c>
      <c r="F61" s="12">
        <v>0</v>
      </c>
      <c r="G61" s="12">
        <f t="shared" si="1"/>
        <v>0</v>
      </c>
      <c r="H61"/>
      <c r="I61"/>
    </row>
    <row r="62" spans="1:9" ht="30" customHeight="1" x14ac:dyDescent="0.25">
      <c r="A62" s="4" t="s">
        <v>34</v>
      </c>
      <c r="B62" s="10">
        <v>4716015</v>
      </c>
      <c r="C62" s="12">
        <v>7002</v>
      </c>
      <c r="D62" s="12">
        <v>0</v>
      </c>
      <c r="E62" s="12">
        <f t="shared" si="0"/>
        <v>0</v>
      </c>
      <c r="F62" s="12">
        <v>0</v>
      </c>
      <c r="G62" s="12">
        <f t="shared" si="1"/>
        <v>0</v>
      </c>
      <c r="H62"/>
      <c r="I62"/>
    </row>
    <row r="63" spans="1:9" ht="30" customHeight="1" x14ac:dyDescent="0.25">
      <c r="A63" s="4" t="s">
        <v>53</v>
      </c>
      <c r="B63" s="10">
        <v>4716090</v>
      </c>
      <c r="C63" s="12">
        <v>2500</v>
      </c>
      <c r="D63" s="12">
        <v>0</v>
      </c>
      <c r="E63" s="12">
        <f t="shared" si="0"/>
        <v>0</v>
      </c>
      <c r="F63" s="12">
        <v>0</v>
      </c>
      <c r="G63" s="12">
        <f t="shared" si="1"/>
        <v>0</v>
      </c>
      <c r="H63"/>
      <c r="I63"/>
    </row>
    <row r="64" spans="1:9" ht="21" customHeight="1" x14ac:dyDescent="0.25">
      <c r="A64" s="2" t="s">
        <v>18</v>
      </c>
      <c r="B64" s="3">
        <v>4717300</v>
      </c>
      <c r="C64" s="11">
        <f>C65+C66</f>
        <v>375361.1</v>
      </c>
      <c r="D64" s="11">
        <f>D65+D66</f>
        <v>0</v>
      </c>
      <c r="E64" s="11">
        <f t="shared" si="0"/>
        <v>0</v>
      </c>
      <c r="F64" s="11">
        <f>F65+F66</f>
        <v>0</v>
      </c>
      <c r="G64" s="11">
        <f t="shared" si="1"/>
        <v>0</v>
      </c>
      <c r="H64"/>
      <c r="I64"/>
    </row>
    <row r="65" spans="1:9" ht="21" customHeight="1" x14ac:dyDescent="0.25">
      <c r="A65" s="4" t="s">
        <v>49</v>
      </c>
      <c r="B65" s="10">
        <v>4717321</v>
      </c>
      <c r="C65" s="12">
        <v>321095</v>
      </c>
      <c r="D65" s="12">
        <v>0</v>
      </c>
      <c r="E65" s="12">
        <f t="shared" si="0"/>
        <v>0</v>
      </c>
      <c r="F65" s="12">
        <v>0</v>
      </c>
      <c r="G65" s="12">
        <f t="shared" si="1"/>
        <v>0</v>
      </c>
      <c r="H65"/>
      <c r="I65"/>
    </row>
    <row r="66" spans="1:9" ht="21" customHeight="1" x14ac:dyDescent="0.25">
      <c r="A66" s="4" t="s">
        <v>50</v>
      </c>
      <c r="B66" s="10">
        <v>4717323</v>
      </c>
      <c r="C66" s="12">
        <v>54266.1</v>
      </c>
      <c r="D66" s="12">
        <v>0</v>
      </c>
      <c r="E66" s="12">
        <f t="shared" si="0"/>
        <v>0</v>
      </c>
      <c r="F66" s="12">
        <v>0</v>
      </c>
      <c r="G66" s="12">
        <f t="shared" si="1"/>
        <v>0</v>
      </c>
      <c r="H66"/>
      <c r="I66"/>
    </row>
    <row r="67" spans="1:9" ht="21.75" customHeight="1" x14ac:dyDescent="0.25">
      <c r="A67" s="2" t="s">
        <v>16</v>
      </c>
      <c r="B67" s="3"/>
      <c r="C67" s="11">
        <f>C46+C48+C54+C56+C58+C60+C64</f>
        <v>688104.2</v>
      </c>
      <c r="D67" s="11">
        <f>D46+D48+D54+D56+D58+D60+D64</f>
        <v>8604.9000000000015</v>
      </c>
      <c r="E67" s="11">
        <f t="shared" si="0"/>
        <v>1.2505228132599688</v>
      </c>
      <c r="F67" s="11">
        <f>F46+F48+F54+F56+F58+F60+F64</f>
        <v>7612.0999999999995</v>
      </c>
      <c r="G67" s="11">
        <f t="shared" si="1"/>
        <v>992.800000000002</v>
      </c>
      <c r="H67"/>
      <c r="I67"/>
    </row>
    <row r="68" spans="1:9" ht="21.75" customHeight="1" x14ac:dyDescent="0.25">
      <c r="A68" s="2" t="s">
        <v>17</v>
      </c>
      <c r="B68" s="3"/>
      <c r="C68" s="11">
        <f>C44+C67</f>
        <v>3399138.2</v>
      </c>
      <c r="D68" s="11">
        <f>D44+D67</f>
        <v>386492.9000000002</v>
      </c>
      <c r="E68" s="11">
        <f t="shared" si="0"/>
        <v>11.370320277063174</v>
      </c>
      <c r="F68" s="11">
        <f>F44+F67</f>
        <v>290832.60000000003</v>
      </c>
      <c r="G68" s="11">
        <f t="shared" si="1"/>
        <v>95660.300000000163</v>
      </c>
      <c r="H68"/>
      <c r="I68"/>
    </row>
    <row r="69" spans="1:9" x14ac:dyDescent="0.25">
      <c r="H69"/>
      <c r="I69"/>
    </row>
    <row r="70" spans="1:9" x14ac:dyDescent="0.25">
      <c r="H70"/>
      <c r="I70"/>
    </row>
    <row r="71" spans="1:9" x14ac:dyDescent="0.25">
      <c r="H71"/>
      <c r="I71"/>
    </row>
    <row r="72" spans="1:9" x14ac:dyDescent="0.25">
      <c r="H72"/>
      <c r="I72"/>
    </row>
    <row r="73" spans="1:9" x14ac:dyDescent="0.25">
      <c r="H73"/>
      <c r="I73"/>
    </row>
    <row r="74" spans="1:9" x14ac:dyDescent="0.25">
      <c r="H74"/>
      <c r="I74"/>
    </row>
    <row r="75" spans="1:9" x14ac:dyDescent="0.25">
      <c r="H75"/>
      <c r="I75"/>
    </row>
    <row r="76" spans="1:9" x14ac:dyDescent="0.25">
      <c r="H76"/>
      <c r="I76"/>
    </row>
    <row r="77" spans="1:9" x14ac:dyDescent="0.25">
      <c r="A77"/>
      <c r="B77"/>
      <c r="C77"/>
      <c r="D77"/>
      <c r="E77"/>
      <c r="F77"/>
      <c r="G77"/>
      <c r="H77"/>
      <c r="I77"/>
    </row>
    <row r="78" spans="1:9" x14ac:dyDescent="0.25">
      <c r="A78"/>
      <c r="B78"/>
      <c r="C78"/>
      <c r="D78"/>
      <c r="E78"/>
      <c r="F78"/>
      <c r="G78"/>
      <c r="H78"/>
      <c r="I78"/>
    </row>
    <row r="79" spans="1:9" x14ac:dyDescent="0.25">
      <c r="A79"/>
      <c r="B79"/>
      <c r="C79"/>
      <c r="D79"/>
      <c r="E79"/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</sheetData>
  <mergeCells count="3">
    <mergeCell ref="A1:G1"/>
    <mergeCell ref="A2:G2"/>
    <mergeCell ref="A3:G3"/>
  </mergeCells>
  <pageMargins left="0.59055118110236227" right="0.19685039370078741" top="0.19685039370078741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січень-лютий 2024</vt:lpstr>
      <vt:lpstr>'січень-лютий 2024'!Заголовки_для_печати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2024-03-06T11:55:36Z</dcterms:modified>
</cp:coreProperties>
</file>