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2325" windowWidth="15120" windowHeight="5790" tabRatio="845"/>
  </bookViews>
  <sheets>
    <sheet name="січень 2024" sheetId="1" r:id="rId1"/>
  </sheets>
  <definedNames>
    <definedName name="_xlnm.Print_Titles" localSheetId="0">'січень 2024'!$5:$6</definedName>
  </definedNames>
  <calcPr calcId="145621" refMode="R1C1"/>
</workbook>
</file>

<file path=xl/calcChain.xml><?xml version="1.0" encoding="utf-8"?>
<calcChain xmlns="http://schemas.openxmlformats.org/spreadsheetml/2006/main">
  <c r="F65" i="1" l="1"/>
  <c r="E65" i="1"/>
  <c r="D65" i="1"/>
  <c r="C65" i="1"/>
  <c r="F45" i="1" l="1"/>
  <c r="D45" i="1"/>
  <c r="C45" i="1"/>
  <c r="G46" i="1"/>
  <c r="E46" i="1"/>
  <c r="G45" i="1" l="1"/>
  <c r="E45" i="1"/>
  <c r="G9" i="1"/>
  <c r="G11" i="1"/>
  <c r="G12" i="1"/>
  <c r="G13" i="1"/>
  <c r="G14" i="1"/>
  <c r="G15" i="1"/>
  <c r="G16" i="1"/>
  <c r="G17" i="1"/>
  <c r="G18" i="1"/>
  <c r="G19" i="1"/>
  <c r="G20" i="1"/>
  <c r="G21" i="1"/>
  <c r="G22" i="1"/>
  <c r="G24" i="1"/>
  <c r="G25" i="1"/>
  <c r="G26" i="1"/>
  <c r="G27" i="1"/>
  <c r="G28" i="1"/>
  <c r="G29" i="1"/>
  <c r="G30" i="1"/>
  <c r="G31" i="1"/>
  <c r="G32" i="1"/>
  <c r="G34" i="1"/>
  <c r="G35" i="1"/>
  <c r="G36" i="1"/>
  <c r="G37" i="1"/>
  <c r="G39" i="1"/>
  <c r="G40" i="1"/>
  <c r="G41" i="1"/>
  <c r="G42" i="1"/>
  <c r="G48" i="1"/>
  <c r="G49" i="1"/>
  <c r="G50" i="1"/>
  <c r="G51" i="1"/>
  <c r="G52" i="1"/>
  <c r="G53" i="1"/>
  <c r="G54" i="1"/>
  <c r="G55" i="1"/>
  <c r="G57" i="1"/>
  <c r="G58" i="1"/>
  <c r="G59" i="1"/>
  <c r="G60" i="1"/>
  <c r="G61" i="1"/>
  <c r="G62" i="1"/>
  <c r="G63" i="1"/>
  <c r="G64" i="1"/>
  <c r="E8" i="1"/>
  <c r="F62" i="1"/>
  <c r="F58" i="1"/>
  <c r="F56" i="1"/>
  <c r="F54" i="1"/>
  <c r="F52" i="1"/>
  <c r="F47" i="1"/>
  <c r="G47" i="1" s="1"/>
  <c r="F41" i="1"/>
  <c r="F38" i="1"/>
  <c r="G38" i="1" s="1"/>
  <c r="F33" i="1"/>
  <c r="G33" i="1" s="1"/>
  <c r="F23" i="1"/>
  <c r="G23" i="1" s="1"/>
  <c r="F10" i="1"/>
  <c r="G10" i="1" s="1"/>
  <c r="F8" i="1"/>
  <c r="F43" i="1" l="1"/>
  <c r="G8" i="1"/>
  <c r="E64" i="1"/>
  <c r="E63" i="1"/>
  <c r="D62" i="1"/>
  <c r="C62" i="1"/>
  <c r="E61" i="1"/>
  <c r="E60" i="1"/>
  <c r="E59" i="1"/>
  <c r="D58" i="1"/>
  <c r="C58" i="1"/>
  <c r="E57" i="1"/>
  <c r="D56" i="1"/>
  <c r="G56" i="1" s="1"/>
  <c r="C56" i="1"/>
  <c r="E55" i="1"/>
  <c r="D54" i="1"/>
  <c r="C54" i="1"/>
  <c r="E53" i="1"/>
  <c r="D52" i="1"/>
  <c r="C52" i="1"/>
  <c r="E51" i="1"/>
  <c r="E50" i="1"/>
  <c r="E49" i="1"/>
  <c r="E48" i="1"/>
  <c r="D47" i="1"/>
  <c r="C47" i="1"/>
  <c r="E42" i="1"/>
  <c r="D41" i="1"/>
  <c r="C41" i="1"/>
  <c r="E40" i="1"/>
  <c r="E39" i="1"/>
  <c r="D38" i="1"/>
  <c r="C38" i="1"/>
  <c r="E37" i="1"/>
  <c r="E36" i="1"/>
  <c r="E35" i="1"/>
  <c r="E34" i="1"/>
  <c r="D33" i="1"/>
  <c r="C33" i="1"/>
  <c r="E32" i="1"/>
  <c r="E31" i="1"/>
  <c r="E30" i="1"/>
  <c r="E29" i="1"/>
  <c r="E28" i="1"/>
  <c r="E27" i="1"/>
  <c r="E26" i="1"/>
  <c r="E25" i="1"/>
  <c r="E24" i="1"/>
  <c r="D23" i="1"/>
  <c r="C23" i="1"/>
  <c r="E22" i="1"/>
  <c r="E21" i="1"/>
  <c r="E20" i="1"/>
  <c r="E19" i="1"/>
  <c r="E18" i="1"/>
  <c r="E17" i="1"/>
  <c r="E16" i="1"/>
  <c r="E15" i="1"/>
  <c r="E14" i="1"/>
  <c r="E13" i="1"/>
  <c r="E12" i="1"/>
  <c r="E11" i="1"/>
  <c r="D10" i="1"/>
  <c r="C10" i="1"/>
  <c r="E9" i="1"/>
  <c r="D8" i="1"/>
  <c r="C8" i="1"/>
  <c r="F66" i="1" l="1"/>
  <c r="G65" i="1"/>
  <c r="G43" i="1"/>
  <c r="E54" i="1"/>
  <c r="E58" i="1"/>
  <c r="E38" i="1"/>
  <c r="E47" i="1"/>
  <c r="E23" i="1"/>
  <c r="E33" i="1"/>
  <c r="E41" i="1"/>
  <c r="E52" i="1"/>
  <c r="E56" i="1"/>
  <c r="E62" i="1"/>
  <c r="D43" i="1"/>
  <c r="E10" i="1"/>
  <c r="C43" i="1"/>
  <c r="D66" i="1" l="1"/>
  <c r="G66" i="1" s="1"/>
  <c r="C66" i="1"/>
  <c r="E43" i="1"/>
  <c r="E66" i="1" l="1"/>
</calcChain>
</file>

<file path=xl/sharedStrings.xml><?xml version="1.0" encoding="utf-8"?>
<sst xmlns="http://schemas.openxmlformats.org/spreadsheetml/2006/main" count="73" uniqueCount="59">
  <si>
    <t>Найменування показника</t>
  </si>
  <si>
    <t>Код програмної класифікації видатків та кредитування місцевого бюджету</t>
  </si>
  <si>
    <t>тис. грн</t>
  </si>
  <si>
    <t>Інформація</t>
  </si>
  <si>
    <t>Святошинською районною в місті Києві державною адміністрацією</t>
  </si>
  <si>
    <t>Державне управління</t>
  </si>
  <si>
    <t>Загальний фонд</t>
  </si>
  <si>
    <t>Керівництво і управління Святошинською районною в місті Києві державною адміністрацією</t>
  </si>
  <si>
    <t>Освіта</t>
  </si>
  <si>
    <t>Соціальний захист та соціальне забезпечення</t>
  </si>
  <si>
    <t>Організація та проведення громадських робіт</t>
  </si>
  <si>
    <t>Культура і мистецтво</t>
  </si>
  <si>
    <t>Фізична культура і спорт</t>
  </si>
  <si>
    <t>Житлово-комунальне господарство</t>
  </si>
  <si>
    <t>Разом загальний фонд</t>
  </si>
  <si>
    <t>Спеціальний фонд</t>
  </si>
  <si>
    <t>Разом спеціальний фонд</t>
  </si>
  <si>
    <t>Всього загальний та спеціальний фонд</t>
  </si>
  <si>
    <t>Будівництво</t>
  </si>
  <si>
    <t>Надання дошкiльної освiти</t>
  </si>
  <si>
    <t>Забезпечення діяльності інших закладів у сфері освіти</t>
  </si>
  <si>
    <t>Інші програми та заходи у сфері освіти</t>
  </si>
  <si>
    <t>Заходи державної політики з питань сімʾї</t>
  </si>
  <si>
    <t>Утримання клубів для підлітків за місцем проживання</t>
  </si>
  <si>
    <t xml:space="preserve"> Інші заходи та заклади молодіжної політики</t>
  </si>
  <si>
    <t>Інші заходи у сфері соціального захисту і соціального забезпечення</t>
  </si>
  <si>
    <t>Забезпечення діяльності бiблiотек</t>
  </si>
  <si>
    <t>Забезпечення діяльності палаців i будинків культури, клубів, центрів дозвілля та iнших клубних закладів</t>
  </si>
  <si>
    <t>Забезпечення діяльності інших закладів в галузі культури і мистецтва</t>
  </si>
  <si>
    <t>Iншi заходи в галузі культури і мистецтва</t>
  </si>
  <si>
    <t>Утримання та навчально-тренувальна робота комунальних дитячо-юнацьких спортивних шкiл</t>
  </si>
  <si>
    <t>Забезпечення діяльності місцевих центрів фізичного здоров'я населення «Спорт для всіх» та проведення фізкультурно-масових заходів серед населення регіону</t>
  </si>
  <si>
    <t>Експлуатація та технічне обслуговування житлового фонду</t>
  </si>
  <si>
    <t>Утримання закладів, що надають соціальні послуги дітям, які опинились у складних життєвих обставинах, підтримка функціонування дитячих будинків сімейного типу та прийомних сімей</t>
  </si>
  <si>
    <t>Забезпечення надійної та безперебійної експлуатації ліфтів</t>
  </si>
  <si>
    <t>Надання позашкiльної освіти закладами позашкільної освiти, заходи iз позашкiльної роботи з дiтьми</t>
  </si>
  <si>
    <t>Надання спеціальної освіти мистецькими школами</t>
  </si>
  <si>
    <t>Надання  загальної середньої освіти закладами загальної середньої освiти</t>
  </si>
  <si>
    <t>Забезпечення діяльності інклюзивно-ресурсних центрів за рахунок коштів місцевого бюджету</t>
  </si>
  <si>
    <t>Забезпечення діяльності інклюзивно-ресурсних центрів за рахунок освітньої субвенції</t>
  </si>
  <si>
    <t xml:space="preserve">Утримання та забезпечення діяльності центрів соцiальних служб </t>
  </si>
  <si>
    <t>Надання реабілітаційних послуг особам з інвалідністю та дітям з інвалідністю</t>
  </si>
  <si>
    <t>Надання загальної середньої освіти закладами загальної середньої освіти за рахунок коштів місцевого бюджету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</si>
  <si>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 місцевого бюджету</t>
  </si>
  <si>
    <t>Надання загальної середньої освіти міжшкільними ресурсними центрами за рахунок коштів місцевого бюджету</t>
  </si>
  <si>
    <t>Надання  загальної середньої освіти закладами загальної середньої освiти  за рахунок освітньої субвенції</t>
  </si>
  <si>
    <t>Надання загальної середньої освіти спеціальними  закладами загальної середньої освiти для дітей, які потребують корекції фізичного та/або розумового розвитку, за рахунок освітньої субвенції</t>
  </si>
  <si>
    <t>Будівництво освітніх установ та закладів</t>
  </si>
  <si>
    <t>Будівництво установ та закладів соціальної сфери</t>
  </si>
  <si>
    <t>Створення та забезпечення діяльності спеціалізованих служб підтримки осіб, які постраждали від домашнього насильства та/або насильства за ознаками статі</t>
  </si>
  <si>
    <t>щодо використання бюджетних коштів за січень 2024 року</t>
  </si>
  <si>
    <t>Затверджені видатки на 2024 рік з урахуванням змін</t>
  </si>
  <si>
    <t>Виконано станом на 01.02 2024 року</t>
  </si>
  <si>
    <t>Інша діяльність у сфері житлово-комунального господарства</t>
  </si>
  <si>
    <t xml:space="preserve">Відсоток виконання </t>
  </si>
  <si>
    <t>Виконано станом на 01.02 2023 року</t>
  </si>
  <si>
    <t>Відхилення виконання 2024 до 2023 року</t>
  </si>
  <si>
    <t>5=4/3*100</t>
  </si>
  <si>
    <t>7=4-6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</si>
</sst>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7"/>
      <color theme="1"/>
      <name val="Arial"/>
      <family val="2"/>
      <charset val="204"/>
    </font>
    <font>
      <b/>
      <i/>
      <sz val="9"/>
      <color theme="1"/>
      <name val="Arial"/>
      <family val="2"/>
      <charset val="204"/>
    </font>
    <font>
      <b/>
      <i/>
      <sz val="8"/>
      <color theme="1"/>
      <name val="Arial"/>
      <family val="2"/>
      <charset val="204"/>
    </font>
    <font>
      <b/>
      <sz val="9"/>
      <color theme="0"/>
      <name val="Arial"/>
      <family val="2"/>
      <charset val="204"/>
    </font>
    <font>
      <sz val="9"/>
      <color theme="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1"/>
  <sheetViews>
    <sheetView tabSelected="1" workbookViewId="0">
      <selection activeCell="L9" sqref="L9"/>
    </sheetView>
  </sheetViews>
  <sheetFormatPr defaultRowHeight="15" x14ac:dyDescent="0.25"/>
  <cols>
    <col min="1" max="1" width="43.28515625" style="5" customWidth="1"/>
    <col min="2" max="2" width="10.85546875" style="8" customWidth="1"/>
    <col min="3" max="3" width="12.140625" style="8" customWidth="1"/>
    <col min="4" max="4" width="11.28515625" style="8" customWidth="1"/>
    <col min="5" max="5" width="10.28515625" style="8" customWidth="1"/>
    <col min="6" max="7" width="11.28515625" style="8" customWidth="1"/>
    <col min="8" max="9" width="9.140625" style="1"/>
  </cols>
  <sheetData>
    <row r="1" spans="1:9" ht="21" customHeight="1" x14ac:dyDescent="0.25">
      <c r="A1" s="18" t="s">
        <v>3</v>
      </c>
      <c r="B1" s="18"/>
      <c r="C1" s="18"/>
      <c r="D1" s="18"/>
      <c r="E1" s="18"/>
      <c r="F1" s="18"/>
      <c r="G1" s="18"/>
      <c r="H1"/>
      <c r="I1"/>
    </row>
    <row r="2" spans="1:9" ht="18.75" customHeight="1" x14ac:dyDescent="0.25">
      <c r="A2" s="18" t="s">
        <v>50</v>
      </c>
      <c r="B2" s="18"/>
      <c r="C2" s="18"/>
      <c r="D2" s="18"/>
      <c r="E2" s="18"/>
      <c r="F2" s="18"/>
      <c r="G2" s="18"/>
      <c r="H2"/>
      <c r="I2"/>
    </row>
    <row r="3" spans="1:9" ht="18.75" customHeight="1" x14ac:dyDescent="0.25">
      <c r="A3" s="18" t="s">
        <v>4</v>
      </c>
      <c r="B3" s="18"/>
      <c r="C3" s="18"/>
      <c r="D3" s="18"/>
      <c r="E3" s="18"/>
      <c r="F3" s="18"/>
      <c r="G3" s="18"/>
      <c r="H3"/>
      <c r="I3"/>
    </row>
    <row r="4" spans="1:9" x14ac:dyDescent="0.25">
      <c r="D4" s="14"/>
      <c r="F4" s="15"/>
      <c r="G4" s="15" t="s">
        <v>2</v>
      </c>
      <c r="H4"/>
      <c r="I4"/>
    </row>
    <row r="5" spans="1:9" ht="69.75" customHeight="1" x14ac:dyDescent="0.25">
      <c r="A5" s="3" t="s">
        <v>0</v>
      </c>
      <c r="B5" s="6" t="s">
        <v>1</v>
      </c>
      <c r="C5" s="3" t="s">
        <v>51</v>
      </c>
      <c r="D5" s="3" t="s">
        <v>52</v>
      </c>
      <c r="E5" s="3" t="s">
        <v>54</v>
      </c>
      <c r="F5" s="3" t="s">
        <v>55</v>
      </c>
      <c r="G5" s="3" t="s">
        <v>56</v>
      </c>
      <c r="H5"/>
      <c r="I5"/>
    </row>
    <row r="6" spans="1:9" x14ac:dyDescent="0.25">
      <c r="A6" s="9">
        <v>1</v>
      </c>
      <c r="B6" s="9">
        <v>2</v>
      </c>
      <c r="C6" s="9">
        <v>3</v>
      </c>
      <c r="D6" s="9">
        <v>4</v>
      </c>
      <c r="E6" s="9" t="s">
        <v>57</v>
      </c>
      <c r="F6" s="9">
        <v>6</v>
      </c>
      <c r="G6" s="9" t="s">
        <v>58</v>
      </c>
      <c r="H6"/>
      <c r="I6"/>
    </row>
    <row r="7" spans="1:9" ht="21" customHeight="1" x14ac:dyDescent="0.25">
      <c r="A7" s="3" t="s">
        <v>6</v>
      </c>
      <c r="B7" s="7"/>
      <c r="C7" s="7"/>
      <c r="D7" s="7"/>
      <c r="E7" s="7"/>
      <c r="F7" s="7"/>
      <c r="G7" s="7"/>
      <c r="H7"/>
      <c r="I7"/>
    </row>
    <row r="8" spans="1:9" ht="21.75" customHeight="1" x14ac:dyDescent="0.25">
      <c r="A8" s="2" t="s">
        <v>5</v>
      </c>
      <c r="B8" s="3">
        <v>4710100</v>
      </c>
      <c r="C8" s="11">
        <f>SUM(C9:C9)</f>
        <v>128668.1</v>
      </c>
      <c r="D8" s="11">
        <f>SUM(D9:D9)</f>
        <v>15003.7</v>
      </c>
      <c r="E8" s="11">
        <f>D8/C8*100</f>
        <v>11.660776835905715</v>
      </c>
      <c r="F8" s="11">
        <f>SUM(F9:F9)</f>
        <v>7981.9</v>
      </c>
      <c r="G8" s="11">
        <f>D8-F8</f>
        <v>7021.8000000000011</v>
      </c>
      <c r="H8"/>
      <c r="I8"/>
    </row>
    <row r="9" spans="1:9" ht="30.75" customHeight="1" x14ac:dyDescent="0.25">
      <c r="A9" s="4" t="s">
        <v>7</v>
      </c>
      <c r="B9" s="10">
        <v>4710160</v>
      </c>
      <c r="C9" s="12">
        <v>128668.1</v>
      </c>
      <c r="D9" s="12">
        <v>15003.7</v>
      </c>
      <c r="E9" s="12">
        <f t="shared" ref="E9:E66" si="0">D9/C9*100</f>
        <v>11.660776835905715</v>
      </c>
      <c r="F9" s="12">
        <v>7981.9</v>
      </c>
      <c r="G9" s="12">
        <f t="shared" ref="G9:G66" si="1">D9-F9</f>
        <v>7021.8000000000011</v>
      </c>
      <c r="H9"/>
      <c r="I9"/>
    </row>
    <row r="10" spans="1:9" ht="21.75" customHeight="1" x14ac:dyDescent="0.25">
      <c r="A10" s="2" t="s">
        <v>8</v>
      </c>
      <c r="B10" s="3">
        <v>4711000</v>
      </c>
      <c r="C10" s="11">
        <f>SUM(C11:C22)</f>
        <v>2441911.7999999998</v>
      </c>
      <c r="D10" s="11">
        <f>SUM(D11:D22)</f>
        <v>131879.4</v>
      </c>
      <c r="E10" s="11">
        <f t="shared" si="0"/>
        <v>5.4006618912280127</v>
      </c>
      <c r="F10" s="11">
        <f>SUM(F11:F22)</f>
        <v>76461.2</v>
      </c>
      <c r="G10" s="11">
        <f t="shared" si="1"/>
        <v>55418.2</v>
      </c>
      <c r="H10"/>
      <c r="I10"/>
    </row>
    <row r="11" spans="1:9" ht="21.75" customHeight="1" x14ac:dyDescent="0.25">
      <c r="A11" s="4" t="s">
        <v>19</v>
      </c>
      <c r="B11" s="10">
        <v>4711010</v>
      </c>
      <c r="C11" s="12">
        <v>740689.6</v>
      </c>
      <c r="D11" s="12">
        <v>32205.3</v>
      </c>
      <c r="E11" s="12">
        <f t="shared" si="0"/>
        <v>4.3480156870030306</v>
      </c>
      <c r="F11" s="12">
        <v>21502.9</v>
      </c>
      <c r="G11" s="12">
        <f t="shared" si="1"/>
        <v>10702.399999999998</v>
      </c>
      <c r="H11"/>
      <c r="I11"/>
    </row>
    <row r="12" spans="1:9" ht="42" customHeight="1" x14ac:dyDescent="0.25">
      <c r="A12" s="4" t="s">
        <v>42</v>
      </c>
      <c r="B12" s="10">
        <v>4711021</v>
      </c>
      <c r="C12" s="12">
        <v>690220.8</v>
      </c>
      <c r="D12" s="12">
        <v>30725.200000000001</v>
      </c>
      <c r="E12" s="12">
        <f t="shared" si="0"/>
        <v>4.4515030552542019</v>
      </c>
      <c r="F12" s="12">
        <v>12804.7</v>
      </c>
      <c r="G12" s="11">
        <f t="shared" si="1"/>
        <v>17920.5</v>
      </c>
      <c r="H12"/>
      <c r="I12"/>
    </row>
    <row r="13" spans="1:9" ht="66" customHeight="1" x14ac:dyDescent="0.25">
      <c r="A13" s="4" t="s">
        <v>43</v>
      </c>
      <c r="B13" s="10">
        <v>4711022</v>
      </c>
      <c r="C13" s="12">
        <v>55716.7</v>
      </c>
      <c r="D13" s="12">
        <v>2204.1999999999998</v>
      </c>
      <c r="E13" s="12">
        <f t="shared" si="0"/>
        <v>3.9560849799072808</v>
      </c>
      <c r="F13" s="12">
        <v>718.5</v>
      </c>
      <c r="G13" s="12">
        <f t="shared" si="1"/>
        <v>1485.6999999999998</v>
      </c>
      <c r="H13"/>
      <c r="I13"/>
    </row>
    <row r="14" spans="1:9" ht="43.5" customHeight="1" x14ac:dyDescent="0.25">
      <c r="A14" s="4" t="s">
        <v>44</v>
      </c>
      <c r="B14" s="10">
        <v>4711026</v>
      </c>
      <c r="C14" s="12">
        <v>2723.3</v>
      </c>
      <c r="D14" s="12">
        <v>112.9</v>
      </c>
      <c r="E14" s="12">
        <f t="shared" si="0"/>
        <v>4.1457055777916496</v>
      </c>
      <c r="F14" s="12">
        <v>38.4</v>
      </c>
      <c r="G14" s="12">
        <f t="shared" si="1"/>
        <v>74.5</v>
      </c>
      <c r="H14"/>
      <c r="I14"/>
    </row>
    <row r="15" spans="1:9" ht="44.25" customHeight="1" x14ac:dyDescent="0.25">
      <c r="A15" s="4" t="s">
        <v>45</v>
      </c>
      <c r="B15" s="10">
        <v>4711031</v>
      </c>
      <c r="C15" s="12">
        <v>654937.5</v>
      </c>
      <c r="D15" s="12">
        <v>48341.1</v>
      </c>
      <c r="E15" s="12">
        <f t="shared" si="0"/>
        <v>7.381024906956771</v>
      </c>
      <c r="F15" s="12">
        <v>26129.8</v>
      </c>
      <c r="G15" s="12">
        <f t="shared" si="1"/>
        <v>22211.3</v>
      </c>
      <c r="H15"/>
      <c r="I15"/>
    </row>
    <row r="16" spans="1:9" ht="56.25" customHeight="1" x14ac:dyDescent="0.25">
      <c r="A16" s="4" t="s">
        <v>46</v>
      </c>
      <c r="B16" s="10">
        <v>4711032</v>
      </c>
      <c r="C16" s="12">
        <v>32243.1</v>
      </c>
      <c r="D16" s="12">
        <v>2539.8000000000002</v>
      </c>
      <c r="E16" s="12">
        <f t="shared" si="0"/>
        <v>7.8770341561450365</v>
      </c>
      <c r="F16" s="12">
        <v>1367.8</v>
      </c>
      <c r="G16" s="12">
        <f t="shared" si="1"/>
        <v>1172.0000000000002</v>
      </c>
      <c r="H16"/>
      <c r="I16"/>
    </row>
    <row r="17" spans="1:9" ht="42.75" customHeight="1" x14ac:dyDescent="0.25">
      <c r="A17" s="4" t="s">
        <v>35</v>
      </c>
      <c r="B17" s="10">
        <v>4711070</v>
      </c>
      <c r="C17" s="12">
        <v>116289.5</v>
      </c>
      <c r="D17" s="12">
        <v>6318.3</v>
      </c>
      <c r="E17" s="12">
        <f t="shared" si="0"/>
        <v>5.4332506374178235</v>
      </c>
      <c r="F17" s="12">
        <v>5001</v>
      </c>
      <c r="G17" s="12">
        <f t="shared" si="1"/>
        <v>1317.3000000000002</v>
      </c>
      <c r="H17"/>
      <c r="I17"/>
    </row>
    <row r="18" spans="1:9" ht="21.75" customHeight="1" x14ac:dyDescent="0.25">
      <c r="A18" s="4" t="s">
        <v>36</v>
      </c>
      <c r="B18" s="10">
        <v>4711080</v>
      </c>
      <c r="C18" s="12">
        <v>98510.8</v>
      </c>
      <c r="D18" s="12">
        <v>6064.1</v>
      </c>
      <c r="E18" s="12">
        <f t="shared" si="0"/>
        <v>6.1557717529448555</v>
      </c>
      <c r="F18" s="12">
        <v>5495.1</v>
      </c>
      <c r="G18" s="12">
        <f t="shared" si="1"/>
        <v>569</v>
      </c>
      <c r="H18"/>
      <c r="I18"/>
    </row>
    <row r="19" spans="1:9" ht="30.75" customHeight="1" x14ac:dyDescent="0.25">
      <c r="A19" s="4" t="s">
        <v>20</v>
      </c>
      <c r="B19" s="10">
        <v>4711141</v>
      </c>
      <c r="C19" s="12">
        <v>43412.9</v>
      </c>
      <c r="D19" s="12">
        <v>2964.6</v>
      </c>
      <c r="E19" s="12">
        <f t="shared" si="0"/>
        <v>6.8288458038969972</v>
      </c>
      <c r="F19" s="12">
        <v>3043.9</v>
      </c>
      <c r="G19" s="12">
        <f t="shared" si="1"/>
        <v>-79.300000000000182</v>
      </c>
      <c r="H19"/>
      <c r="I19"/>
    </row>
    <row r="20" spans="1:9" ht="21.75" customHeight="1" x14ac:dyDescent="0.25">
      <c r="A20" s="4" t="s">
        <v>21</v>
      </c>
      <c r="B20" s="10">
        <v>4711142</v>
      </c>
      <c r="C20" s="12">
        <v>90.5</v>
      </c>
      <c r="D20" s="12">
        <v>0</v>
      </c>
      <c r="E20" s="12">
        <f t="shared" si="0"/>
        <v>0</v>
      </c>
      <c r="F20" s="12">
        <v>7.2</v>
      </c>
      <c r="G20" s="12">
        <f t="shared" si="1"/>
        <v>-7.2</v>
      </c>
      <c r="H20"/>
      <c r="I20"/>
    </row>
    <row r="21" spans="1:9" ht="33" customHeight="1" x14ac:dyDescent="0.25">
      <c r="A21" s="4" t="s">
        <v>38</v>
      </c>
      <c r="B21" s="10">
        <v>4711151</v>
      </c>
      <c r="C21" s="12">
        <v>4425.8999999999996</v>
      </c>
      <c r="D21" s="12">
        <v>195.1</v>
      </c>
      <c r="E21" s="12">
        <f t="shared" si="0"/>
        <v>4.4081429765697369</v>
      </c>
      <c r="F21" s="12">
        <v>242</v>
      </c>
      <c r="G21" s="12">
        <f t="shared" si="1"/>
        <v>-46.900000000000006</v>
      </c>
      <c r="H21"/>
      <c r="I21"/>
    </row>
    <row r="22" spans="1:9" ht="32.25" customHeight="1" x14ac:dyDescent="0.25">
      <c r="A22" s="4" t="s">
        <v>39</v>
      </c>
      <c r="B22" s="10">
        <v>4711152</v>
      </c>
      <c r="C22" s="12">
        <v>2651.2</v>
      </c>
      <c r="D22" s="12">
        <v>208.8</v>
      </c>
      <c r="E22" s="12">
        <f t="shared" si="0"/>
        <v>7.8756789378394698</v>
      </c>
      <c r="F22" s="12">
        <v>109.9</v>
      </c>
      <c r="G22" s="12">
        <f t="shared" si="1"/>
        <v>98.9</v>
      </c>
      <c r="H22"/>
      <c r="I22"/>
    </row>
    <row r="23" spans="1:9" ht="21.75" customHeight="1" x14ac:dyDescent="0.25">
      <c r="A23" s="2" t="s">
        <v>9</v>
      </c>
      <c r="B23" s="3">
        <v>4713000</v>
      </c>
      <c r="C23" s="11">
        <f>SUM(C24:C32)</f>
        <v>59365.200000000004</v>
      </c>
      <c r="D23" s="11">
        <f>SUM(D24:D32)</f>
        <v>1690.1</v>
      </c>
      <c r="E23" s="11">
        <f t="shared" si="0"/>
        <v>2.8469541077937914</v>
      </c>
      <c r="F23" s="11">
        <f>SUM(F24:F32)</f>
        <v>2687.7</v>
      </c>
      <c r="G23" s="11">
        <f t="shared" si="1"/>
        <v>-997.59999999999991</v>
      </c>
      <c r="H23"/>
      <c r="I23"/>
    </row>
    <row r="24" spans="1:9" s="13" customFormat="1" ht="31.5" customHeight="1" x14ac:dyDescent="0.25">
      <c r="A24" s="4" t="s">
        <v>41</v>
      </c>
      <c r="B24" s="10">
        <v>4713105</v>
      </c>
      <c r="C24" s="12">
        <v>20848.8</v>
      </c>
      <c r="D24" s="12">
        <v>226</v>
      </c>
      <c r="E24" s="12">
        <f t="shared" si="0"/>
        <v>1.0839952419323895</v>
      </c>
      <c r="F24" s="12">
        <v>963</v>
      </c>
      <c r="G24" s="12">
        <f t="shared" si="1"/>
        <v>-737</v>
      </c>
    </row>
    <row r="25" spans="1:9" ht="57" customHeight="1" x14ac:dyDescent="0.25">
      <c r="A25" s="4" t="s">
        <v>33</v>
      </c>
      <c r="B25" s="10">
        <v>4713111</v>
      </c>
      <c r="C25" s="12">
        <v>78</v>
      </c>
      <c r="D25" s="12">
        <v>0</v>
      </c>
      <c r="E25" s="12">
        <f t="shared" si="0"/>
        <v>0</v>
      </c>
      <c r="F25" s="12">
        <v>0</v>
      </c>
      <c r="G25" s="12">
        <f t="shared" si="1"/>
        <v>0</v>
      </c>
      <c r="H25"/>
      <c r="I25"/>
    </row>
    <row r="26" spans="1:9" ht="30" customHeight="1" x14ac:dyDescent="0.25">
      <c r="A26" s="4" t="s">
        <v>40</v>
      </c>
      <c r="B26" s="10">
        <v>4713121</v>
      </c>
      <c r="C26" s="12">
        <v>14205</v>
      </c>
      <c r="D26" s="12">
        <v>995.8</v>
      </c>
      <c r="E26" s="12">
        <f t="shared" si="0"/>
        <v>7.0102076733544534</v>
      </c>
      <c r="F26" s="12">
        <v>844.2</v>
      </c>
      <c r="G26" s="12">
        <f t="shared" si="1"/>
        <v>151.59999999999991</v>
      </c>
      <c r="H26"/>
      <c r="I26"/>
    </row>
    <row r="27" spans="1:9" ht="21.75" customHeight="1" x14ac:dyDescent="0.25">
      <c r="A27" s="4" t="s">
        <v>22</v>
      </c>
      <c r="B27" s="10">
        <v>4713123</v>
      </c>
      <c r="C27" s="12">
        <v>90</v>
      </c>
      <c r="D27" s="12">
        <v>0</v>
      </c>
      <c r="E27" s="12">
        <f t="shared" si="0"/>
        <v>0</v>
      </c>
      <c r="F27" s="12">
        <v>0</v>
      </c>
      <c r="G27" s="12">
        <f t="shared" si="1"/>
        <v>0</v>
      </c>
      <c r="H27"/>
      <c r="I27"/>
    </row>
    <row r="28" spans="1:9" ht="52.5" customHeight="1" x14ac:dyDescent="0.25">
      <c r="A28" s="4" t="s">
        <v>49</v>
      </c>
      <c r="B28" s="10">
        <v>4713124</v>
      </c>
      <c r="C28" s="12">
        <v>2994.9</v>
      </c>
      <c r="D28" s="12">
        <v>156.5</v>
      </c>
      <c r="E28" s="12">
        <f t="shared" si="0"/>
        <v>5.2255501018397936</v>
      </c>
      <c r="F28" s="12">
        <v>114.2</v>
      </c>
      <c r="G28" s="12">
        <f t="shared" si="1"/>
        <v>42.3</v>
      </c>
      <c r="H28"/>
      <c r="I28"/>
    </row>
    <row r="29" spans="1:9" ht="30" customHeight="1" x14ac:dyDescent="0.25">
      <c r="A29" s="4" t="s">
        <v>23</v>
      </c>
      <c r="B29" s="10">
        <v>4713132</v>
      </c>
      <c r="C29" s="12">
        <v>20773.8</v>
      </c>
      <c r="D29" s="12">
        <v>311.8</v>
      </c>
      <c r="E29" s="12">
        <f t="shared" si="0"/>
        <v>1.5009290548671885</v>
      </c>
      <c r="F29" s="12">
        <v>766.3</v>
      </c>
      <c r="G29" s="12">
        <f t="shared" si="1"/>
        <v>-454.49999999999994</v>
      </c>
      <c r="H29"/>
      <c r="I29"/>
    </row>
    <row r="30" spans="1:9" ht="21.75" customHeight="1" x14ac:dyDescent="0.25">
      <c r="A30" s="4" t="s">
        <v>24</v>
      </c>
      <c r="B30" s="10">
        <v>4713133</v>
      </c>
      <c r="C30" s="12">
        <v>150</v>
      </c>
      <c r="D30" s="12">
        <v>0</v>
      </c>
      <c r="E30" s="12">
        <f t="shared" si="0"/>
        <v>0</v>
      </c>
      <c r="F30" s="12">
        <v>0</v>
      </c>
      <c r="G30" s="12">
        <f t="shared" si="1"/>
        <v>0</v>
      </c>
      <c r="H30"/>
      <c r="I30"/>
    </row>
    <row r="31" spans="1:9" ht="21.75" customHeight="1" x14ac:dyDescent="0.25">
      <c r="A31" s="4" t="s">
        <v>10</v>
      </c>
      <c r="B31" s="10">
        <v>4713210</v>
      </c>
      <c r="C31" s="12">
        <v>104.4</v>
      </c>
      <c r="D31" s="12">
        <v>0</v>
      </c>
      <c r="E31" s="12">
        <f t="shared" si="0"/>
        <v>0</v>
      </c>
      <c r="F31" s="12">
        <v>0</v>
      </c>
      <c r="G31" s="12">
        <f t="shared" si="1"/>
        <v>0</v>
      </c>
      <c r="H31"/>
      <c r="I31"/>
    </row>
    <row r="32" spans="1:9" ht="30" customHeight="1" x14ac:dyDescent="0.25">
      <c r="A32" s="4" t="s">
        <v>25</v>
      </c>
      <c r="B32" s="10">
        <v>4713242</v>
      </c>
      <c r="C32" s="12">
        <v>120.3</v>
      </c>
      <c r="D32" s="12">
        <v>0</v>
      </c>
      <c r="E32" s="12">
        <f t="shared" si="0"/>
        <v>0</v>
      </c>
      <c r="F32" s="12">
        <v>0</v>
      </c>
      <c r="G32" s="12">
        <f t="shared" si="1"/>
        <v>0</v>
      </c>
      <c r="H32"/>
      <c r="I32"/>
    </row>
    <row r="33" spans="1:9" ht="22.5" customHeight="1" x14ac:dyDescent="0.25">
      <c r="A33" s="2" t="s">
        <v>11</v>
      </c>
      <c r="B33" s="3">
        <v>4714000</v>
      </c>
      <c r="C33" s="11">
        <f>SUM(C34:C37)</f>
        <v>34422.5</v>
      </c>
      <c r="D33" s="11">
        <f t="shared" ref="D33:F33" si="2">SUM(D34:D37)</f>
        <v>1740.1999999999998</v>
      </c>
      <c r="E33" s="11">
        <f t="shared" si="0"/>
        <v>5.0554143365531257</v>
      </c>
      <c r="F33" s="11">
        <f t="shared" si="2"/>
        <v>1638</v>
      </c>
      <c r="G33" s="11">
        <f t="shared" si="1"/>
        <v>102.19999999999982</v>
      </c>
      <c r="H33"/>
      <c r="I33"/>
    </row>
    <row r="34" spans="1:9" ht="21.75" customHeight="1" x14ac:dyDescent="0.25">
      <c r="A34" s="4" t="s">
        <v>26</v>
      </c>
      <c r="B34" s="10">
        <v>4714030</v>
      </c>
      <c r="C34" s="12">
        <v>23033.5</v>
      </c>
      <c r="D34" s="12">
        <v>1121.5999999999999</v>
      </c>
      <c r="E34" s="12">
        <f t="shared" si="0"/>
        <v>4.869429309484012</v>
      </c>
      <c r="F34" s="12">
        <v>1076.4000000000001</v>
      </c>
      <c r="G34" s="12">
        <f t="shared" si="1"/>
        <v>45.199999999999818</v>
      </c>
      <c r="H34"/>
      <c r="I34"/>
    </row>
    <row r="35" spans="1:9" ht="45" customHeight="1" x14ac:dyDescent="0.25">
      <c r="A35" s="4" t="s">
        <v>27</v>
      </c>
      <c r="B35" s="10">
        <v>4714060</v>
      </c>
      <c r="C35" s="12">
        <v>7391.9</v>
      </c>
      <c r="D35" s="12">
        <v>357.8</v>
      </c>
      <c r="E35" s="12">
        <f t="shared" si="0"/>
        <v>4.8404334474221784</v>
      </c>
      <c r="F35" s="12">
        <v>353.8</v>
      </c>
      <c r="G35" s="12">
        <f t="shared" si="1"/>
        <v>4</v>
      </c>
      <c r="H35"/>
      <c r="I35"/>
    </row>
    <row r="36" spans="1:9" ht="32.25" customHeight="1" x14ac:dyDescent="0.25">
      <c r="A36" s="4" t="s">
        <v>28</v>
      </c>
      <c r="B36" s="10">
        <v>4714081</v>
      </c>
      <c r="C36" s="12">
        <v>3747.1</v>
      </c>
      <c r="D36" s="12">
        <v>260.8</v>
      </c>
      <c r="E36" s="12">
        <f t="shared" si="0"/>
        <v>6.9600491046409223</v>
      </c>
      <c r="F36" s="12">
        <v>207.8</v>
      </c>
      <c r="G36" s="12">
        <f t="shared" si="1"/>
        <v>53</v>
      </c>
      <c r="H36"/>
      <c r="I36"/>
    </row>
    <row r="37" spans="1:9" ht="19.5" customHeight="1" x14ac:dyDescent="0.25">
      <c r="A37" s="4" t="s">
        <v>29</v>
      </c>
      <c r="B37" s="10">
        <v>4714082</v>
      </c>
      <c r="C37" s="12">
        <v>250</v>
      </c>
      <c r="D37" s="12">
        <v>0</v>
      </c>
      <c r="E37" s="12">
        <f t="shared" si="0"/>
        <v>0</v>
      </c>
      <c r="F37" s="12">
        <v>0</v>
      </c>
      <c r="G37" s="12">
        <f t="shared" si="1"/>
        <v>0</v>
      </c>
      <c r="H37"/>
      <c r="I37"/>
    </row>
    <row r="38" spans="1:9" ht="21.75" customHeight="1" x14ac:dyDescent="0.25">
      <c r="A38" s="2" t="s">
        <v>12</v>
      </c>
      <c r="B38" s="3">
        <v>4715000</v>
      </c>
      <c r="C38" s="11">
        <f>C39+C40</f>
        <v>43849.7</v>
      </c>
      <c r="D38" s="11">
        <f t="shared" ref="D38:F38" si="3">D39+D40</f>
        <v>1703.8</v>
      </c>
      <c r="E38" s="11">
        <f t="shared" si="0"/>
        <v>3.8855453971178822</v>
      </c>
      <c r="F38" s="11">
        <f t="shared" si="3"/>
        <v>2090.9</v>
      </c>
      <c r="G38" s="11">
        <f t="shared" si="1"/>
        <v>-387.10000000000014</v>
      </c>
      <c r="H38"/>
      <c r="I38"/>
    </row>
    <row r="39" spans="1:9" ht="33" customHeight="1" x14ac:dyDescent="0.25">
      <c r="A39" s="4" t="s">
        <v>30</v>
      </c>
      <c r="B39" s="10">
        <v>4715031</v>
      </c>
      <c r="C39" s="12">
        <v>43749.7</v>
      </c>
      <c r="D39" s="12">
        <v>1703.8</v>
      </c>
      <c r="E39" s="12">
        <f t="shared" si="0"/>
        <v>3.894426704640261</v>
      </c>
      <c r="F39" s="12">
        <v>2090.9</v>
      </c>
      <c r="G39" s="12">
        <f t="shared" si="1"/>
        <v>-387.10000000000014</v>
      </c>
      <c r="H39"/>
      <c r="I39"/>
    </row>
    <row r="40" spans="1:9" ht="55.5" customHeight="1" x14ac:dyDescent="0.25">
      <c r="A40" s="4" t="s">
        <v>31</v>
      </c>
      <c r="B40" s="10">
        <v>4715061</v>
      </c>
      <c r="C40" s="12">
        <v>100</v>
      </c>
      <c r="D40" s="12">
        <v>0</v>
      </c>
      <c r="E40" s="12">
        <f t="shared" si="0"/>
        <v>0</v>
      </c>
      <c r="F40" s="12">
        <v>0</v>
      </c>
      <c r="G40" s="12">
        <f t="shared" si="1"/>
        <v>0</v>
      </c>
      <c r="H40"/>
      <c r="I40"/>
    </row>
    <row r="41" spans="1:9" ht="21.75" customHeight="1" x14ac:dyDescent="0.25">
      <c r="A41" s="2" t="s">
        <v>13</v>
      </c>
      <c r="B41" s="3">
        <v>4716000</v>
      </c>
      <c r="C41" s="11">
        <f>SUM(C42:C42)</f>
        <v>2816.7</v>
      </c>
      <c r="D41" s="11">
        <f>SUM(D42:D42)</f>
        <v>0</v>
      </c>
      <c r="E41" s="11">
        <f t="shared" si="0"/>
        <v>0</v>
      </c>
      <c r="F41" s="11">
        <f>SUM(F42:F42)</f>
        <v>0</v>
      </c>
      <c r="G41" s="11">
        <f t="shared" si="1"/>
        <v>0</v>
      </c>
      <c r="H41"/>
      <c r="I41"/>
    </row>
    <row r="42" spans="1:9" ht="30" customHeight="1" x14ac:dyDescent="0.25">
      <c r="A42" s="4" t="s">
        <v>32</v>
      </c>
      <c r="B42" s="10">
        <v>4716011</v>
      </c>
      <c r="C42" s="12">
        <v>2816.7</v>
      </c>
      <c r="D42" s="12">
        <v>0</v>
      </c>
      <c r="E42" s="12">
        <f t="shared" si="0"/>
        <v>0</v>
      </c>
      <c r="F42" s="12">
        <v>0</v>
      </c>
      <c r="G42" s="12">
        <f t="shared" si="1"/>
        <v>0</v>
      </c>
      <c r="H42"/>
      <c r="I42"/>
    </row>
    <row r="43" spans="1:9" ht="21.75" customHeight="1" x14ac:dyDescent="0.25">
      <c r="A43" s="2" t="s">
        <v>14</v>
      </c>
      <c r="B43" s="3"/>
      <c r="C43" s="11">
        <f>C8+C10+C23+C33+C38+C41</f>
        <v>2711034.0000000005</v>
      </c>
      <c r="D43" s="11">
        <f>D8+D10+D23+D33+D38+D41</f>
        <v>152017.20000000001</v>
      </c>
      <c r="E43" s="11">
        <f t="shared" si="0"/>
        <v>5.6073512910572125</v>
      </c>
      <c r="F43" s="11">
        <f>F8+F10+F23+F33+F38+F41</f>
        <v>90859.699999999983</v>
      </c>
      <c r="G43" s="11">
        <f t="shared" si="1"/>
        <v>61157.500000000029</v>
      </c>
      <c r="H43"/>
      <c r="I43"/>
    </row>
    <row r="44" spans="1:9" ht="21.75" customHeight="1" x14ac:dyDescent="0.25">
      <c r="A44" s="3" t="s">
        <v>15</v>
      </c>
      <c r="B44" s="10"/>
      <c r="C44" s="12"/>
      <c r="D44" s="12"/>
      <c r="E44" s="11"/>
      <c r="F44" s="12"/>
      <c r="G44" s="11"/>
      <c r="H44"/>
      <c r="I44"/>
    </row>
    <row r="45" spans="1:9" ht="21.75" customHeight="1" x14ac:dyDescent="0.25">
      <c r="A45" s="2" t="s">
        <v>5</v>
      </c>
      <c r="B45" s="3">
        <v>4710100</v>
      </c>
      <c r="C45" s="11">
        <f>SUM(C46:C46)</f>
        <v>0</v>
      </c>
      <c r="D45" s="11">
        <f>SUM(D46:D46)</f>
        <v>0</v>
      </c>
      <c r="E45" s="16" t="e">
        <f>D45/C45*100</f>
        <v>#DIV/0!</v>
      </c>
      <c r="F45" s="11">
        <f>SUM(F46:F46)</f>
        <v>123.8</v>
      </c>
      <c r="G45" s="11">
        <f>D45-F45</f>
        <v>-123.8</v>
      </c>
      <c r="H45"/>
      <c r="I45"/>
    </row>
    <row r="46" spans="1:9" ht="30.75" customHeight="1" x14ac:dyDescent="0.25">
      <c r="A46" s="4" t="s">
        <v>7</v>
      </c>
      <c r="B46" s="10">
        <v>4710160</v>
      </c>
      <c r="C46" s="12">
        <v>0</v>
      </c>
      <c r="D46" s="12">
        <v>0</v>
      </c>
      <c r="E46" s="17" t="e">
        <f t="shared" ref="E46" si="4">D46/C46*100</f>
        <v>#DIV/0!</v>
      </c>
      <c r="F46" s="12">
        <v>123.8</v>
      </c>
      <c r="G46" s="12">
        <f t="shared" ref="G46" si="5">D46-F46</f>
        <v>-123.8</v>
      </c>
      <c r="H46"/>
      <c r="I46"/>
    </row>
    <row r="47" spans="1:9" ht="21.75" customHeight="1" x14ac:dyDescent="0.25">
      <c r="A47" s="2" t="s">
        <v>8</v>
      </c>
      <c r="B47" s="3">
        <v>4711000</v>
      </c>
      <c r="C47" s="11">
        <f>SUM(C48:C51)</f>
        <v>233224.6</v>
      </c>
      <c r="D47" s="11">
        <f>SUM(D48:D51)</f>
        <v>4547.4000000000005</v>
      </c>
      <c r="E47" s="11">
        <f t="shared" si="0"/>
        <v>1.9497943184381066</v>
      </c>
      <c r="F47" s="11">
        <f>SUM(F48:F51)</f>
        <v>2367.2000000000003</v>
      </c>
      <c r="G47" s="11">
        <f t="shared" si="1"/>
        <v>2180.2000000000003</v>
      </c>
      <c r="H47"/>
      <c r="I47"/>
    </row>
    <row r="48" spans="1:9" ht="21.75" customHeight="1" x14ac:dyDescent="0.25">
      <c r="A48" s="4" t="s">
        <v>19</v>
      </c>
      <c r="B48" s="10">
        <v>4711010</v>
      </c>
      <c r="C48" s="12">
        <v>129702.6</v>
      </c>
      <c r="D48" s="12">
        <v>4152.2</v>
      </c>
      <c r="E48" s="12">
        <f t="shared" si="0"/>
        <v>3.2013236434736081</v>
      </c>
      <c r="F48" s="12">
        <v>2157.3000000000002</v>
      </c>
      <c r="G48" s="12">
        <f t="shared" si="1"/>
        <v>1994.8999999999996</v>
      </c>
      <c r="H48"/>
      <c r="I48"/>
    </row>
    <row r="49" spans="1:9" ht="37.5" customHeight="1" x14ac:dyDescent="0.25">
      <c r="A49" s="4" t="s">
        <v>37</v>
      </c>
      <c r="B49" s="10">
        <v>4711021</v>
      </c>
      <c r="C49" s="12">
        <v>96747</v>
      </c>
      <c r="D49" s="12">
        <v>99.6</v>
      </c>
      <c r="E49" s="12">
        <f t="shared" si="0"/>
        <v>0.10294892864895035</v>
      </c>
      <c r="F49" s="12">
        <v>0</v>
      </c>
      <c r="G49" s="12">
        <f t="shared" si="1"/>
        <v>99.6</v>
      </c>
      <c r="H49"/>
      <c r="I49"/>
    </row>
    <row r="50" spans="1:9" ht="42.75" customHeight="1" x14ac:dyDescent="0.25">
      <c r="A50" s="4" t="s">
        <v>35</v>
      </c>
      <c r="B50" s="10">
        <v>4711070</v>
      </c>
      <c r="C50" s="12">
        <v>115</v>
      </c>
      <c r="D50" s="12">
        <v>2.1</v>
      </c>
      <c r="E50" s="12">
        <f t="shared" si="0"/>
        <v>1.8260869565217392</v>
      </c>
      <c r="F50" s="12">
        <v>0</v>
      </c>
      <c r="G50" s="12">
        <f t="shared" si="1"/>
        <v>2.1</v>
      </c>
      <c r="H50"/>
      <c r="I50"/>
    </row>
    <row r="51" spans="1:9" ht="21.75" customHeight="1" x14ac:dyDescent="0.25">
      <c r="A51" s="4" t="s">
        <v>36</v>
      </c>
      <c r="B51" s="10">
        <v>4711080</v>
      </c>
      <c r="C51" s="12">
        <v>6660</v>
      </c>
      <c r="D51" s="12">
        <v>293.5</v>
      </c>
      <c r="E51" s="12">
        <f t="shared" si="0"/>
        <v>4.4069069069069071</v>
      </c>
      <c r="F51" s="12">
        <v>209.9</v>
      </c>
      <c r="G51" s="12">
        <f t="shared" si="1"/>
        <v>83.6</v>
      </c>
      <c r="H51"/>
      <c r="I51"/>
    </row>
    <row r="52" spans="1:9" ht="21.75" customHeight="1" x14ac:dyDescent="0.25">
      <c r="A52" s="2" t="s">
        <v>9</v>
      </c>
      <c r="B52" s="3">
        <v>4713000</v>
      </c>
      <c r="C52" s="11">
        <f>SUM(C53:C53)</f>
        <v>751.9</v>
      </c>
      <c r="D52" s="11">
        <f>SUM(D53:D53)</f>
        <v>0</v>
      </c>
      <c r="E52" s="11">
        <f t="shared" si="0"/>
        <v>0</v>
      </c>
      <c r="F52" s="11">
        <f>SUM(F53:F53)</f>
        <v>6.4</v>
      </c>
      <c r="G52" s="11">
        <f t="shared" si="1"/>
        <v>-6.4</v>
      </c>
      <c r="H52"/>
      <c r="I52"/>
    </row>
    <row r="53" spans="1:9" ht="31.5" customHeight="1" x14ac:dyDescent="0.25">
      <c r="A53" s="4" t="s">
        <v>23</v>
      </c>
      <c r="B53" s="10">
        <v>4713132</v>
      </c>
      <c r="C53" s="12">
        <v>751.9</v>
      </c>
      <c r="D53" s="12">
        <v>0</v>
      </c>
      <c r="E53" s="12">
        <f t="shared" si="0"/>
        <v>0</v>
      </c>
      <c r="F53" s="12">
        <v>6.4</v>
      </c>
      <c r="G53" s="12">
        <f t="shared" si="1"/>
        <v>-6.4</v>
      </c>
      <c r="H53"/>
      <c r="I53"/>
    </row>
    <row r="54" spans="1:9" ht="21.75" customHeight="1" x14ac:dyDescent="0.25">
      <c r="A54" s="2" t="s">
        <v>11</v>
      </c>
      <c r="B54" s="3">
        <v>4714000</v>
      </c>
      <c r="C54" s="11">
        <f>SUM(C55:C55)</f>
        <v>3244.6</v>
      </c>
      <c r="D54" s="11">
        <f>SUM(D55:D55)</f>
        <v>104.5</v>
      </c>
      <c r="E54" s="11">
        <f t="shared" si="0"/>
        <v>3.2207359921099674</v>
      </c>
      <c r="F54" s="11">
        <f>SUM(F55:F55)</f>
        <v>69.7</v>
      </c>
      <c r="G54" s="11">
        <f t="shared" si="1"/>
        <v>34.799999999999997</v>
      </c>
      <c r="H54"/>
      <c r="I54"/>
    </row>
    <row r="55" spans="1:9" ht="42.75" customHeight="1" x14ac:dyDescent="0.25">
      <c r="A55" s="4" t="s">
        <v>27</v>
      </c>
      <c r="B55" s="10">
        <v>4714060</v>
      </c>
      <c r="C55" s="12">
        <v>3244.6</v>
      </c>
      <c r="D55" s="12">
        <v>104.5</v>
      </c>
      <c r="E55" s="12">
        <f t="shared" si="0"/>
        <v>3.2207359921099674</v>
      </c>
      <c r="F55" s="12">
        <v>69.7</v>
      </c>
      <c r="G55" s="12">
        <f t="shared" si="1"/>
        <v>34.799999999999997</v>
      </c>
      <c r="H55"/>
      <c r="I55"/>
    </row>
    <row r="56" spans="1:9" ht="21.75" customHeight="1" x14ac:dyDescent="0.25">
      <c r="A56" s="2" t="s">
        <v>12</v>
      </c>
      <c r="B56" s="3">
        <v>4715000</v>
      </c>
      <c r="C56" s="11">
        <f>C57</f>
        <v>50</v>
      </c>
      <c r="D56" s="11">
        <f t="shared" ref="D56:F56" si="6">D57</f>
        <v>0</v>
      </c>
      <c r="E56" s="11">
        <f t="shared" si="0"/>
        <v>0</v>
      </c>
      <c r="F56" s="11">
        <f t="shared" si="6"/>
        <v>0</v>
      </c>
      <c r="G56" s="11">
        <f t="shared" si="1"/>
        <v>0</v>
      </c>
      <c r="H56"/>
      <c r="I56"/>
    </row>
    <row r="57" spans="1:9" ht="30" customHeight="1" x14ac:dyDescent="0.25">
      <c r="A57" s="4" t="s">
        <v>30</v>
      </c>
      <c r="B57" s="10">
        <v>4715031</v>
      </c>
      <c r="C57" s="12">
        <v>50</v>
      </c>
      <c r="D57" s="12">
        <v>0</v>
      </c>
      <c r="E57" s="12">
        <f t="shared" si="0"/>
        <v>0</v>
      </c>
      <c r="F57" s="12">
        <v>0</v>
      </c>
      <c r="G57" s="12">
        <f t="shared" si="1"/>
        <v>0</v>
      </c>
      <c r="H57"/>
      <c r="I57"/>
    </row>
    <row r="58" spans="1:9" ht="21.75" customHeight="1" x14ac:dyDescent="0.25">
      <c r="A58" s="2" t="s">
        <v>13</v>
      </c>
      <c r="B58" s="3">
        <v>4716000</v>
      </c>
      <c r="C58" s="11">
        <f>SUM(C59:C61)</f>
        <v>75472</v>
      </c>
      <c r="D58" s="11">
        <f>SUM(D59:D61)</f>
        <v>0</v>
      </c>
      <c r="E58" s="11">
        <f t="shared" si="0"/>
        <v>0</v>
      </c>
      <c r="F58" s="11">
        <f>SUM(F59:F61)</f>
        <v>0</v>
      </c>
      <c r="G58" s="11">
        <f t="shared" si="1"/>
        <v>0</v>
      </c>
      <c r="H58"/>
      <c r="I58"/>
    </row>
    <row r="59" spans="1:9" ht="30.75" customHeight="1" x14ac:dyDescent="0.25">
      <c r="A59" s="4" t="s">
        <v>32</v>
      </c>
      <c r="B59" s="10">
        <v>4716011</v>
      </c>
      <c r="C59" s="12">
        <v>65970</v>
      </c>
      <c r="D59" s="12">
        <v>0</v>
      </c>
      <c r="E59" s="12">
        <f t="shared" si="0"/>
        <v>0</v>
      </c>
      <c r="F59" s="12">
        <v>0</v>
      </c>
      <c r="G59" s="12">
        <f t="shared" si="1"/>
        <v>0</v>
      </c>
      <c r="H59"/>
      <c r="I59"/>
    </row>
    <row r="60" spans="1:9" ht="33.75" customHeight="1" x14ac:dyDescent="0.25">
      <c r="A60" s="4" t="s">
        <v>34</v>
      </c>
      <c r="B60" s="10">
        <v>4716015</v>
      </c>
      <c r="C60" s="12">
        <v>7002</v>
      </c>
      <c r="D60" s="12">
        <v>0</v>
      </c>
      <c r="E60" s="12">
        <f t="shared" si="0"/>
        <v>0</v>
      </c>
      <c r="F60" s="12">
        <v>0</v>
      </c>
      <c r="G60" s="12">
        <f t="shared" si="1"/>
        <v>0</v>
      </c>
      <c r="H60"/>
      <c r="I60"/>
    </row>
    <row r="61" spans="1:9" ht="31.5" customHeight="1" x14ac:dyDescent="0.25">
      <c r="A61" s="4" t="s">
        <v>53</v>
      </c>
      <c r="B61" s="10">
        <v>4716090</v>
      </c>
      <c r="C61" s="12">
        <v>2500</v>
      </c>
      <c r="D61" s="12">
        <v>0</v>
      </c>
      <c r="E61" s="12">
        <f t="shared" si="0"/>
        <v>0</v>
      </c>
      <c r="F61" s="12">
        <v>0</v>
      </c>
      <c r="G61" s="12">
        <f t="shared" si="1"/>
        <v>0</v>
      </c>
      <c r="H61"/>
      <c r="I61"/>
    </row>
    <row r="62" spans="1:9" ht="21" customHeight="1" x14ac:dyDescent="0.25">
      <c r="A62" s="2" t="s">
        <v>18</v>
      </c>
      <c r="B62" s="3">
        <v>4717300</v>
      </c>
      <c r="C62" s="11">
        <f>C63+C64</f>
        <v>375361.1</v>
      </c>
      <c r="D62" s="11">
        <f>D63+D64</f>
        <v>0</v>
      </c>
      <c r="E62" s="11">
        <f t="shared" si="0"/>
        <v>0</v>
      </c>
      <c r="F62" s="11">
        <f>F63+F64</f>
        <v>0</v>
      </c>
      <c r="G62" s="11">
        <f t="shared" si="1"/>
        <v>0</v>
      </c>
      <c r="H62"/>
      <c r="I62"/>
    </row>
    <row r="63" spans="1:9" ht="21" customHeight="1" x14ac:dyDescent="0.25">
      <c r="A63" s="4" t="s">
        <v>47</v>
      </c>
      <c r="B63" s="10">
        <v>4717321</v>
      </c>
      <c r="C63" s="12">
        <v>321095</v>
      </c>
      <c r="D63" s="12">
        <v>0</v>
      </c>
      <c r="E63" s="12">
        <f t="shared" si="0"/>
        <v>0</v>
      </c>
      <c r="F63" s="12">
        <v>0</v>
      </c>
      <c r="G63" s="12">
        <f t="shared" si="1"/>
        <v>0</v>
      </c>
      <c r="H63"/>
      <c r="I63"/>
    </row>
    <row r="64" spans="1:9" ht="21" customHeight="1" x14ac:dyDescent="0.25">
      <c r="A64" s="4" t="s">
        <v>48</v>
      </c>
      <c r="B64" s="10">
        <v>4717323</v>
      </c>
      <c r="C64" s="12">
        <v>54266.1</v>
      </c>
      <c r="D64" s="12">
        <v>0</v>
      </c>
      <c r="E64" s="12">
        <f t="shared" si="0"/>
        <v>0</v>
      </c>
      <c r="F64" s="12">
        <v>0</v>
      </c>
      <c r="G64" s="12">
        <f t="shared" si="1"/>
        <v>0</v>
      </c>
      <c r="H64"/>
      <c r="I64"/>
    </row>
    <row r="65" spans="1:9" ht="21.75" customHeight="1" x14ac:dyDescent="0.25">
      <c r="A65" s="2" t="s">
        <v>16</v>
      </c>
      <c r="B65" s="3"/>
      <c r="C65" s="11">
        <f>C45+C47+C52+C54+C56+C58+C62</f>
        <v>688104.2</v>
      </c>
      <c r="D65" s="11">
        <f>D45+D47+D52+D54+D56+D58+D62</f>
        <v>4651.9000000000005</v>
      </c>
      <c r="E65" s="11">
        <f>D65/C65*100</f>
        <v>0.6760458663092016</v>
      </c>
      <c r="F65" s="11">
        <f>F45+F47+F52+F54+F56+F58+F62</f>
        <v>2567.1000000000004</v>
      </c>
      <c r="G65" s="11">
        <f t="shared" si="1"/>
        <v>2084.8000000000002</v>
      </c>
      <c r="H65"/>
      <c r="I65"/>
    </row>
    <row r="66" spans="1:9" ht="21.75" customHeight="1" x14ac:dyDescent="0.25">
      <c r="A66" s="2" t="s">
        <v>17</v>
      </c>
      <c r="B66" s="3"/>
      <c r="C66" s="11">
        <f>C43+C65</f>
        <v>3399138.2</v>
      </c>
      <c r="D66" s="11">
        <f>D43+D65</f>
        <v>156669.1</v>
      </c>
      <c r="E66" s="11">
        <f t="shared" si="0"/>
        <v>4.6090829728547078</v>
      </c>
      <c r="F66" s="11">
        <f>F43+F65</f>
        <v>93426.799999999988</v>
      </c>
      <c r="G66" s="11">
        <f t="shared" si="1"/>
        <v>63242.300000000017</v>
      </c>
      <c r="H66"/>
      <c r="I66"/>
    </row>
    <row r="67" spans="1:9" x14ac:dyDescent="0.25">
      <c r="H67"/>
      <c r="I67"/>
    </row>
    <row r="68" spans="1:9" x14ac:dyDescent="0.25">
      <c r="H68"/>
      <c r="I68"/>
    </row>
    <row r="69" spans="1:9" x14ac:dyDescent="0.25">
      <c r="H69"/>
      <c r="I69"/>
    </row>
    <row r="70" spans="1:9" x14ac:dyDescent="0.25">
      <c r="H70"/>
      <c r="I70"/>
    </row>
    <row r="71" spans="1:9" x14ac:dyDescent="0.25">
      <c r="H71"/>
      <c r="I71"/>
    </row>
    <row r="72" spans="1:9" x14ac:dyDescent="0.25">
      <c r="H72"/>
      <c r="I72"/>
    </row>
    <row r="73" spans="1:9" x14ac:dyDescent="0.25">
      <c r="H73"/>
      <c r="I73"/>
    </row>
    <row r="74" spans="1:9" x14ac:dyDescent="0.25">
      <c r="H74"/>
      <c r="I74"/>
    </row>
    <row r="75" spans="1:9" x14ac:dyDescent="0.25">
      <c r="A75"/>
      <c r="B75"/>
      <c r="C75"/>
      <c r="D75"/>
      <c r="E75"/>
      <c r="F75"/>
      <c r="G75"/>
      <c r="H75"/>
      <c r="I75"/>
    </row>
    <row r="76" spans="1:9" x14ac:dyDescent="0.25">
      <c r="A76"/>
      <c r="B76"/>
      <c r="C76"/>
      <c r="D76"/>
      <c r="E76"/>
      <c r="F76"/>
      <c r="G76"/>
      <c r="H76"/>
      <c r="I76"/>
    </row>
    <row r="77" spans="1:9" x14ac:dyDescent="0.25">
      <c r="A77"/>
      <c r="B77"/>
      <c r="C77"/>
      <c r="D77"/>
      <c r="E77"/>
      <c r="F77"/>
      <c r="G77"/>
      <c r="H77"/>
      <c r="I77"/>
    </row>
    <row r="78" spans="1:9" x14ac:dyDescent="0.25">
      <c r="A78"/>
      <c r="B78"/>
      <c r="C78"/>
      <c r="D78"/>
      <c r="E78"/>
      <c r="F78"/>
      <c r="G78"/>
      <c r="H78"/>
      <c r="I78"/>
    </row>
    <row r="79" spans="1:9" x14ac:dyDescent="0.25">
      <c r="A79"/>
      <c r="B79"/>
      <c r="C79"/>
      <c r="D79"/>
      <c r="E79"/>
      <c r="F79"/>
      <c r="G79"/>
      <c r="H79"/>
      <c r="I79"/>
    </row>
    <row r="80" spans="1:9" x14ac:dyDescent="0.25">
      <c r="A80"/>
      <c r="B80"/>
      <c r="C80"/>
      <c r="D80"/>
      <c r="E80"/>
      <c r="F80"/>
      <c r="G80"/>
      <c r="H80"/>
      <c r="I80"/>
    </row>
    <row r="81" spans="1:9" x14ac:dyDescent="0.25">
      <c r="A81"/>
      <c r="B81"/>
      <c r="C81"/>
      <c r="D81"/>
      <c r="E81"/>
      <c r="F81"/>
      <c r="G81"/>
      <c r="H81"/>
      <c r="I81"/>
    </row>
    <row r="85" spans="1:9" x14ac:dyDescent="0.25">
      <c r="A85"/>
      <c r="B85"/>
      <c r="C85"/>
      <c r="D85"/>
      <c r="E85"/>
      <c r="F85"/>
      <c r="G85"/>
      <c r="H85"/>
      <c r="I85"/>
    </row>
    <row r="86" spans="1:9" x14ac:dyDescent="0.25">
      <c r="A86"/>
      <c r="B86"/>
      <c r="C86"/>
      <c r="D86"/>
      <c r="E86"/>
      <c r="F86"/>
      <c r="G86"/>
      <c r="H86"/>
      <c r="I86"/>
    </row>
    <row r="87" spans="1:9" x14ac:dyDescent="0.25">
      <c r="A87"/>
      <c r="B87"/>
      <c r="C87"/>
      <c r="D87"/>
      <c r="E87"/>
      <c r="F87"/>
      <c r="G87"/>
      <c r="H87"/>
      <c r="I87"/>
    </row>
    <row r="88" spans="1:9" x14ac:dyDescent="0.25">
      <c r="A88"/>
      <c r="B88"/>
      <c r="C88"/>
      <c r="D88"/>
      <c r="E88"/>
      <c r="F88"/>
      <c r="G88"/>
      <c r="H88"/>
      <c r="I88"/>
    </row>
    <row r="89" spans="1:9" x14ac:dyDescent="0.25">
      <c r="A89"/>
      <c r="B89"/>
      <c r="C89"/>
      <c r="D89"/>
      <c r="E89"/>
      <c r="F89"/>
      <c r="G89"/>
      <c r="H89"/>
      <c r="I89"/>
    </row>
    <row r="90" spans="1:9" x14ac:dyDescent="0.25">
      <c r="A90"/>
      <c r="B90"/>
      <c r="C90"/>
      <c r="D90"/>
      <c r="E90"/>
      <c r="F90"/>
      <c r="G90"/>
      <c r="H90"/>
      <c r="I90"/>
    </row>
    <row r="91" spans="1:9" x14ac:dyDescent="0.25">
      <c r="A91"/>
      <c r="B91"/>
      <c r="C91"/>
      <c r="D91"/>
      <c r="E91"/>
      <c r="F91"/>
      <c r="G91"/>
      <c r="H91"/>
      <c r="I91"/>
    </row>
  </sheetData>
  <mergeCells count="3">
    <mergeCell ref="A1:G1"/>
    <mergeCell ref="A2:G2"/>
    <mergeCell ref="A3:G3"/>
  </mergeCells>
  <pageMargins left="0.59055118110236227" right="0.11811023622047245" top="0.11811023622047245" bottom="0.11811023622047245" header="0.11811023622047245" footer="0.11811023622047245"/>
  <pageSetup paperSize="9" scale="85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січень 2024</vt:lpstr>
      <vt:lpstr>'січень 2024'!Заголовки_для_печати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2024-04-02T06:49:40Z</dcterms:modified>
</cp:coreProperties>
</file>