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45" windowWidth="15120" windowHeight="6870"/>
  </bookViews>
  <sheets>
    <sheet name="січень 2020 " sheetId="3" r:id="rId1"/>
  </sheets>
  <definedNames>
    <definedName name="_xlnm.Print_Titles" localSheetId="0">'січень 2020 '!$5:$8</definedName>
  </definedNames>
  <calcPr calcId="145621" refMode="R1C1"/>
</workbook>
</file>

<file path=xl/calcChain.xml><?xml version="1.0" encoding="utf-8"?>
<calcChain xmlns="http://schemas.openxmlformats.org/spreadsheetml/2006/main">
  <c r="F71" i="3" l="1"/>
  <c r="F68" i="3"/>
  <c r="F59" i="3"/>
  <c r="F54" i="3"/>
  <c r="F45" i="3"/>
  <c r="F40" i="3"/>
  <c r="D40" i="3"/>
  <c r="F37" i="3"/>
  <c r="F32" i="3"/>
  <c r="F21" i="3"/>
  <c r="F11" i="3"/>
  <c r="G10" i="3"/>
  <c r="G12" i="3"/>
  <c r="G13" i="3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3" i="3"/>
  <c r="G34" i="3"/>
  <c r="G35" i="3"/>
  <c r="G36" i="3"/>
  <c r="G38" i="3"/>
  <c r="G39" i="3"/>
  <c r="G41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60" i="3"/>
  <c r="G61" i="3"/>
  <c r="G64" i="3"/>
  <c r="G66" i="3"/>
  <c r="G72" i="3"/>
  <c r="E72" i="3"/>
  <c r="D71" i="3"/>
  <c r="C71" i="3"/>
  <c r="E71" i="3" s="1"/>
  <c r="E70" i="3"/>
  <c r="E69" i="3"/>
  <c r="D68" i="3"/>
  <c r="C68" i="3"/>
  <c r="E67" i="3"/>
  <c r="E66" i="3"/>
  <c r="D65" i="3"/>
  <c r="C65" i="3"/>
  <c r="E65" i="3" s="1"/>
  <c r="E64" i="3"/>
  <c r="E63" i="3"/>
  <c r="D62" i="3"/>
  <c r="C62" i="3"/>
  <c r="E61" i="3"/>
  <c r="E60" i="3"/>
  <c r="D59" i="3"/>
  <c r="C59" i="3"/>
  <c r="E59" i="3" s="1"/>
  <c r="E58" i="3"/>
  <c r="E57" i="3"/>
  <c r="E56" i="3"/>
  <c r="E55" i="3"/>
  <c r="D54" i="3"/>
  <c r="C54" i="3"/>
  <c r="E53" i="3"/>
  <c r="E52" i="3"/>
  <c r="E51" i="3"/>
  <c r="E50" i="3"/>
  <c r="E49" i="3"/>
  <c r="E48" i="3"/>
  <c r="E47" i="3"/>
  <c r="E46" i="3"/>
  <c r="D45" i="3"/>
  <c r="D73" i="3" s="1"/>
  <c r="C45" i="3"/>
  <c r="C73" i="3" s="1"/>
  <c r="E42" i="3"/>
  <c r="E41" i="3"/>
  <c r="C40" i="3"/>
  <c r="E40" i="3" s="1"/>
  <c r="E39" i="3"/>
  <c r="E38" i="3"/>
  <c r="D37" i="3"/>
  <c r="E37" i="3" s="1"/>
  <c r="C37" i="3"/>
  <c r="E36" i="3"/>
  <c r="E35" i="3"/>
  <c r="E34" i="3"/>
  <c r="E33" i="3"/>
  <c r="D32" i="3"/>
  <c r="G32" i="3" s="1"/>
  <c r="C32" i="3"/>
  <c r="E31" i="3"/>
  <c r="E30" i="3"/>
  <c r="E29" i="3"/>
  <c r="E28" i="3"/>
  <c r="E27" i="3"/>
  <c r="E26" i="3"/>
  <c r="E25" i="3"/>
  <c r="E24" i="3"/>
  <c r="E23" i="3"/>
  <c r="E22" i="3"/>
  <c r="D21" i="3"/>
  <c r="E21" i="3" s="1"/>
  <c r="C21" i="3"/>
  <c r="E20" i="3"/>
  <c r="E19" i="3"/>
  <c r="E18" i="3"/>
  <c r="E17" i="3"/>
  <c r="E16" i="3"/>
  <c r="E15" i="3"/>
  <c r="E14" i="3"/>
  <c r="E13" i="3"/>
  <c r="E12" i="3"/>
  <c r="D11" i="3"/>
  <c r="C11" i="3"/>
  <c r="E10" i="3"/>
  <c r="D9" i="3"/>
  <c r="E9" i="3" s="1"/>
  <c r="C9" i="3"/>
  <c r="G71" i="3" l="1"/>
  <c r="G59" i="3"/>
  <c r="C43" i="3"/>
  <c r="C74" i="3" s="1"/>
  <c r="E11" i="3"/>
  <c r="E32" i="3"/>
  <c r="E54" i="3"/>
  <c r="E62" i="3"/>
  <c r="E68" i="3"/>
  <c r="G11" i="3"/>
  <c r="G45" i="3"/>
  <c r="G37" i="3"/>
  <c r="G21" i="3"/>
  <c r="E73" i="3"/>
  <c r="D43" i="3"/>
  <c r="E45" i="3"/>
  <c r="E43" i="3" l="1"/>
  <c r="D74" i="3"/>
  <c r="E74" i="3" s="1"/>
  <c r="F9" i="3" l="1"/>
  <c r="F43" i="3" l="1"/>
  <c r="G43" i="3" s="1"/>
  <c r="G9" i="3"/>
  <c r="F62" i="3"/>
  <c r="G63" i="3"/>
  <c r="G62" i="3" l="1"/>
  <c r="G40" i="3" l="1"/>
  <c r="G42" i="3" l="1"/>
  <c r="G68" i="3"/>
  <c r="F67" i="3"/>
  <c r="G67" i="3" s="1"/>
  <c r="F65" i="3" l="1"/>
  <c r="G69" i="3"/>
  <c r="G70" i="3"/>
  <c r="G65" i="3" l="1"/>
  <c r="F73" i="3"/>
  <c r="F74" i="3" l="1"/>
  <c r="G74" i="3" s="1"/>
  <c r="G73" i="3"/>
</calcChain>
</file>

<file path=xl/sharedStrings.xml><?xml version="1.0" encoding="utf-8"?>
<sst xmlns="http://schemas.openxmlformats.org/spreadsheetml/2006/main" count="79" uniqueCount="59">
  <si>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</si>
  <si>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</si>
  <si>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</si>
  <si>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</si>
  <si>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</si>
  <si>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</si>
  <si>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</si>
  <si>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</si>
  <si>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</si>
  <si>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</si>
  <si>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</si>
  <si>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</si>
  <si>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</si>
  <si>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</si>
  <si>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</si>
  <si>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</si>
  <si>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</si>
  <si>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</si>
  <si>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</si>
  <si>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</si>
  <si>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</si>
  <si>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</si>
  <si>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</si>
  <si>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</si>
  <si>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</si>
  <si>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</si>
  <si>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</si>
  <si>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</si>
  <si>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</si>
  <si>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</si>
  <si>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</si>
  <si>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</si>
  <si>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</si>
  <si>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</si>
  <si>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</si>
  <si>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</si>
  <si>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</si>
  <si>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</si>
  <si>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</si>
  <si>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</si>
  <si>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</si>
  <si>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</si>
  <si>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 xml:space="preserve">% виконання 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</si>
  <si>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</si>
  <si>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</si>
  <si>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7=4-6</t>
  </si>
  <si>
    <t>Забезпечення надійної та безперебійної експлуатації ліфтів</t>
  </si>
  <si>
    <t>щодо використання бюджетних коштів за січень 2020 року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</si>
  <si>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</si>
  <si>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</si>
  <si>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</si>
  <si>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</si>
  <si>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</si>
  <si>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</si>
  <si>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</si>
  <si>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</si>
  <si>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Виконано (касові видатки)            за січень               2020 року</t>
  </si>
  <si>
    <t>Відхилення виконання 2020 до 2019 року</t>
  </si>
  <si>
    <t>Виконано у січні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</si>
</sst>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selection activeCell="K15" sqref="K15"/>
    </sheetView>
  </sheetViews>
  <sheetFormatPr defaultRowHeight="15" x14ac:dyDescent="0.25"/>
  <cols>
    <col min="1" max="1" width="46" style="4" customWidth="1"/>
    <col min="2" max="2" width="10.140625" style="6" customWidth="1"/>
    <col min="3" max="3" width="12.140625" style="6" customWidth="1"/>
    <col min="4" max="4" width="11.28515625" style="6" customWidth="1"/>
    <col min="5" max="5" width="9.5703125" style="6" customWidth="1"/>
    <col min="6" max="6" width="11.28515625" style="6" customWidth="1"/>
    <col min="7" max="7" width="11.28515625" style="4" customWidth="1"/>
    <col min="8" max="9" width="9.140625" style="1"/>
  </cols>
  <sheetData>
    <row r="1" spans="1:9" ht="15.75" customHeight="1" x14ac:dyDescent="0.25">
      <c r="A1" s="15" t="s">
        <v>3</v>
      </c>
      <c r="B1" s="15"/>
      <c r="C1" s="15"/>
      <c r="D1" s="15"/>
      <c r="E1" s="15"/>
      <c r="F1" s="15"/>
      <c r="G1" s="15"/>
      <c r="H1"/>
      <c r="I1"/>
    </row>
    <row r="2" spans="1:9" ht="15.75" customHeight="1" x14ac:dyDescent="0.25">
      <c r="A2" s="15" t="s">
        <v>47</v>
      </c>
      <c r="B2" s="15"/>
      <c r="C2" s="15"/>
      <c r="D2" s="15"/>
      <c r="E2" s="15"/>
      <c r="F2" s="15"/>
      <c r="G2" s="15"/>
      <c r="H2"/>
      <c r="I2"/>
    </row>
    <row r="3" spans="1:9" ht="15.75" customHeight="1" x14ac:dyDescent="0.25">
      <c r="A3" s="15" t="s">
        <v>4</v>
      </c>
      <c r="B3" s="15"/>
      <c r="C3" s="15"/>
      <c r="D3" s="15"/>
      <c r="E3" s="15"/>
      <c r="F3" s="15"/>
      <c r="G3" s="15"/>
      <c r="H3"/>
      <c r="I3"/>
    </row>
    <row r="4" spans="1:9" x14ac:dyDescent="0.25">
      <c r="E4" s="11"/>
      <c r="G4" s="4" t="s">
        <v>2</v>
      </c>
      <c r="H4"/>
      <c r="I4"/>
    </row>
    <row r="5" spans="1:9" ht="25.5" customHeight="1" x14ac:dyDescent="0.25">
      <c r="A5" s="16" t="s">
        <v>0</v>
      </c>
      <c r="B5" s="18" t="s">
        <v>1</v>
      </c>
      <c r="C5" s="16" t="s">
        <v>48</v>
      </c>
      <c r="D5" s="16" t="s">
        <v>56</v>
      </c>
      <c r="E5" s="16" t="s">
        <v>42</v>
      </c>
      <c r="F5" s="16" t="s">
        <v>58</v>
      </c>
      <c r="G5" s="16" t="s">
        <v>57</v>
      </c>
      <c r="H5"/>
      <c r="I5"/>
    </row>
    <row r="6" spans="1:9" ht="47.25" customHeight="1" x14ac:dyDescent="0.25">
      <c r="A6" s="17"/>
      <c r="B6" s="19"/>
      <c r="C6" s="17"/>
      <c r="D6" s="17"/>
      <c r="E6" s="17"/>
      <c r="F6" s="17"/>
      <c r="G6" s="17"/>
      <c r="H6"/>
      <c r="I6"/>
    </row>
    <row r="7" spans="1:9" ht="18.75" customHeigh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 t="s">
        <v>45</v>
      </c>
      <c r="H7"/>
      <c r="I7"/>
    </row>
    <row r="8" spans="1:9" s="14" customFormat="1" ht="20.25" customHeight="1" x14ac:dyDescent="0.2">
      <c r="A8" s="12" t="s">
        <v>6</v>
      </c>
      <c r="B8" s="5"/>
      <c r="C8" s="5"/>
      <c r="D8" s="5"/>
      <c r="E8" s="5"/>
      <c r="F8" s="7"/>
      <c r="G8" s="7"/>
    </row>
    <row r="9" spans="1:9" ht="20.25" customHeight="1" x14ac:dyDescent="0.25">
      <c r="A9" s="2" t="s">
        <v>5</v>
      </c>
      <c r="B9" s="12">
        <v>4710100</v>
      </c>
      <c r="C9" s="9">
        <f>SUM(C10:C10)</f>
        <v>120307.1</v>
      </c>
      <c r="D9" s="9">
        <f>SUM(D10:D10)</f>
        <v>7707.1</v>
      </c>
      <c r="E9" s="9">
        <f>D9/C9*100</f>
        <v>6.4061888284232609</v>
      </c>
      <c r="F9" s="9">
        <f>SUM(F10:F10)</f>
        <v>7341.1</v>
      </c>
      <c r="G9" s="9">
        <f>D9-F9</f>
        <v>366</v>
      </c>
      <c r="H9"/>
      <c r="I9"/>
    </row>
    <row r="10" spans="1:9" ht="35.25" customHeight="1" x14ac:dyDescent="0.25">
      <c r="A10" s="3" t="s">
        <v>7</v>
      </c>
      <c r="B10" s="8">
        <v>4710160</v>
      </c>
      <c r="C10" s="10">
        <v>120307.1</v>
      </c>
      <c r="D10" s="10">
        <v>7707.1</v>
      </c>
      <c r="E10" s="10">
        <f t="shared" ref="E10:E73" si="0">D10/C10*100</f>
        <v>6.4061888284232609</v>
      </c>
      <c r="F10" s="10">
        <v>7341.1</v>
      </c>
      <c r="G10" s="10">
        <f t="shared" ref="G10:G73" si="1">D10-F10</f>
        <v>366</v>
      </c>
      <c r="H10"/>
      <c r="I10"/>
    </row>
    <row r="11" spans="1:9" ht="20.25" customHeight="1" x14ac:dyDescent="0.25">
      <c r="A11" s="2" t="s">
        <v>8</v>
      </c>
      <c r="B11" s="12">
        <v>4711000</v>
      </c>
      <c r="C11" s="9">
        <f>SUM(C12:C20)</f>
        <v>1932769.9</v>
      </c>
      <c r="D11" s="9">
        <f t="shared" ref="D11" si="2">SUM(D12:D20)</f>
        <v>99417.900000000009</v>
      </c>
      <c r="E11" s="9">
        <f t="shared" si="0"/>
        <v>5.1438042366036445</v>
      </c>
      <c r="F11" s="9">
        <f>SUM(F12:F20)</f>
        <v>94490.6</v>
      </c>
      <c r="G11" s="9">
        <f t="shared" si="1"/>
        <v>4927.3000000000029</v>
      </c>
      <c r="H11"/>
      <c r="I11"/>
    </row>
    <row r="12" spans="1:9" ht="20.25" customHeight="1" x14ac:dyDescent="0.25">
      <c r="A12" s="3" t="s">
        <v>20</v>
      </c>
      <c r="B12" s="8">
        <v>4711010</v>
      </c>
      <c r="C12" s="10">
        <v>614054.9</v>
      </c>
      <c r="D12" s="10">
        <v>27095.7</v>
      </c>
      <c r="E12" s="10">
        <f t="shared" si="0"/>
        <v>4.4125859104780369</v>
      </c>
      <c r="F12" s="10">
        <v>23174.7</v>
      </c>
      <c r="G12" s="10">
        <f t="shared" si="1"/>
        <v>3921</v>
      </c>
      <c r="H12"/>
      <c r="I12"/>
    </row>
    <row r="13" spans="1:9" ht="43.5" customHeight="1" x14ac:dyDescent="0.25">
      <c r="A13" s="3" t="s">
        <v>49</v>
      </c>
      <c r="B13" s="8">
        <v>4711020</v>
      </c>
      <c r="C13" s="10">
        <v>1050580.1000000001</v>
      </c>
      <c r="D13" s="10">
        <v>57862.9</v>
      </c>
      <c r="E13" s="10">
        <f t="shared" si="0"/>
        <v>5.5077095025881411</v>
      </c>
      <c r="F13" s="10">
        <v>62410.400000000001</v>
      </c>
      <c r="G13" s="10">
        <f t="shared" si="1"/>
        <v>-4547.5</v>
      </c>
      <c r="H13"/>
      <c r="I13"/>
    </row>
    <row r="14" spans="1:9" ht="53.25" customHeight="1" x14ac:dyDescent="0.25">
      <c r="A14" s="3" t="s">
        <v>50</v>
      </c>
      <c r="B14" s="8">
        <v>4711030</v>
      </c>
      <c r="C14" s="10">
        <v>82285.399999999994</v>
      </c>
      <c r="D14" s="10">
        <v>3645.3</v>
      </c>
      <c r="E14" s="10">
        <f t="shared" si="0"/>
        <v>4.4300690037357784</v>
      </c>
      <c r="F14" s="10">
        <v>1547.8</v>
      </c>
      <c r="G14" s="10">
        <f t="shared" si="1"/>
        <v>2097.5</v>
      </c>
      <c r="H14"/>
      <c r="I14"/>
    </row>
    <row r="15" spans="1:9" ht="32.25" customHeight="1" x14ac:dyDescent="0.25">
      <c r="A15" s="3" t="s">
        <v>51</v>
      </c>
      <c r="B15" s="8">
        <v>4711090</v>
      </c>
      <c r="C15" s="10">
        <v>80653.899999999994</v>
      </c>
      <c r="D15" s="10">
        <v>4309.6000000000004</v>
      </c>
      <c r="E15" s="10">
        <f t="shared" si="0"/>
        <v>5.3433249973032924</v>
      </c>
      <c r="F15" s="10">
        <v>2569.6</v>
      </c>
      <c r="G15" s="10">
        <f t="shared" si="1"/>
        <v>1740.0000000000005</v>
      </c>
      <c r="H15"/>
      <c r="I15"/>
    </row>
    <row r="16" spans="1:9" ht="20.25" customHeight="1" x14ac:dyDescent="0.25">
      <c r="A16" s="3" t="s">
        <v>52</v>
      </c>
      <c r="B16" s="8">
        <v>4711100</v>
      </c>
      <c r="C16" s="10">
        <v>59992.6</v>
      </c>
      <c r="D16" s="10">
        <v>4020.9</v>
      </c>
      <c r="E16" s="10">
        <f t="shared" si="0"/>
        <v>6.7023266202831682</v>
      </c>
      <c r="F16" s="10">
        <v>3653.9</v>
      </c>
      <c r="G16" s="10">
        <f t="shared" si="1"/>
        <v>367</v>
      </c>
      <c r="H16"/>
      <c r="I16"/>
    </row>
    <row r="17" spans="1:9" ht="20.25" customHeight="1" x14ac:dyDescent="0.25">
      <c r="A17" s="3" t="s">
        <v>53</v>
      </c>
      <c r="B17" s="8">
        <v>4711150</v>
      </c>
      <c r="C17" s="10">
        <v>5845.3</v>
      </c>
      <c r="D17" s="10">
        <v>389.1</v>
      </c>
      <c r="E17" s="10">
        <f t="shared" si="0"/>
        <v>6.6566301130823051</v>
      </c>
      <c r="F17" s="10">
        <v>159.30000000000001</v>
      </c>
      <c r="G17" s="10">
        <f t="shared" si="1"/>
        <v>229.8</v>
      </c>
      <c r="H17"/>
      <c r="I17"/>
    </row>
    <row r="18" spans="1:9" ht="20.25" customHeight="1" x14ac:dyDescent="0.25">
      <c r="A18" s="3" t="s">
        <v>22</v>
      </c>
      <c r="B18" s="8">
        <v>4711161</v>
      </c>
      <c r="C18" s="10">
        <v>34194.9</v>
      </c>
      <c r="D18" s="10">
        <v>1792.5</v>
      </c>
      <c r="E18" s="10">
        <f t="shared" si="0"/>
        <v>5.2420097733872595</v>
      </c>
      <c r="F18" s="10">
        <v>974.9</v>
      </c>
      <c r="G18" s="10">
        <f t="shared" si="1"/>
        <v>817.6</v>
      </c>
      <c r="H18"/>
      <c r="I18"/>
    </row>
    <row r="19" spans="1:9" ht="20.25" customHeight="1" x14ac:dyDescent="0.25">
      <c r="A19" s="3" t="s">
        <v>23</v>
      </c>
      <c r="B19" s="8">
        <v>4711162</v>
      </c>
      <c r="C19" s="10">
        <v>54.8</v>
      </c>
      <c r="D19" s="10">
        <v>0</v>
      </c>
      <c r="E19" s="10">
        <f t="shared" si="0"/>
        <v>0</v>
      </c>
      <c r="F19" s="10">
        <v>0</v>
      </c>
      <c r="G19" s="10">
        <f t="shared" si="1"/>
        <v>0</v>
      </c>
      <c r="H19"/>
      <c r="I19"/>
    </row>
    <row r="20" spans="1:9" ht="30.75" customHeight="1" x14ac:dyDescent="0.25">
      <c r="A20" s="3" t="s">
        <v>43</v>
      </c>
      <c r="B20" s="8">
        <v>4711170</v>
      </c>
      <c r="C20" s="10">
        <v>5108</v>
      </c>
      <c r="D20" s="10">
        <v>301.89999999999998</v>
      </c>
      <c r="E20" s="10">
        <f t="shared" si="0"/>
        <v>5.9103367267032105</v>
      </c>
      <c r="F20" s="10">
        <v>0</v>
      </c>
      <c r="G20" s="10">
        <f t="shared" si="1"/>
        <v>301.89999999999998</v>
      </c>
      <c r="H20"/>
      <c r="I20"/>
    </row>
    <row r="21" spans="1:9" ht="20.25" customHeight="1" x14ac:dyDescent="0.25">
      <c r="A21" s="2" t="s">
        <v>9</v>
      </c>
      <c r="B21" s="12">
        <v>4713000</v>
      </c>
      <c r="C21" s="9">
        <f>SUM(C22:C31)</f>
        <v>68840.600000000006</v>
      </c>
      <c r="D21" s="9">
        <f t="shared" ref="D21:F21" si="3">SUM(D22:D31)</f>
        <v>3049.0999999999995</v>
      </c>
      <c r="E21" s="9">
        <f t="shared" si="0"/>
        <v>4.4292176419147991</v>
      </c>
      <c r="F21" s="9">
        <f t="shared" si="3"/>
        <v>2570.7000000000003</v>
      </c>
      <c r="G21" s="9">
        <f t="shared" si="1"/>
        <v>478.39999999999918</v>
      </c>
      <c r="H21"/>
      <c r="I21"/>
    </row>
    <row r="22" spans="1:9" ht="56.25" customHeight="1" x14ac:dyDescent="0.25">
      <c r="A22" s="3" t="s">
        <v>24</v>
      </c>
      <c r="B22" s="8">
        <v>4713104</v>
      </c>
      <c r="C22" s="10">
        <v>23206.3</v>
      </c>
      <c r="D22" s="10">
        <v>1474.8</v>
      </c>
      <c r="E22" s="10">
        <f t="shared" si="0"/>
        <v>6.3551707941377984</v>
      </c>
      <c r="F22" s="10">
        <v>1206.9000000000001</v>
      </c>
      <c r="G22" s="10">
        <f t="shared" si="1"/>
        <v>267.89999999999986</v>
      </c>
      <c r="H22"/>
      <c r="I22"/>
    </row>
    <row r="23" spans="1:9" ht="56.25" customHeight="1" x14ac:dyDescent="0.25">
      <c r="A23" s="3" t="s">
        <v>44</v>
      </c>
      <c r="B23" s="8">
        <v>4713111</v>
      </c>
      <c r="C23" s="10">
        <v>60</v>
      </c>
      <c r="D23" s="10">
        <v>0</v>
      </c>
      <c r="E23" s="10">
        <f t="shared" si="0"/>
        <v>0</v>
      </c>
      <c r="F23" s="10">
        <v>0</v>
      </c>
      <c r="G23" s="10">
        <f t="shared" si="1"/>
        <v>0</v>
      </c>
      <c r="H23"/>
      <c r="I23"/>
    </row>
    <row r="24" spans="1:9" ht="32.25" customHeight="1" x14ac:dyDescent="0.25">
      <c r="A24" s="3" t="s">
        <v>25</v>
      </c>
      <c r="B24" s="8">
        <v>4713121</v>
      </c>
      <c r="C24" s="10">
        <v>6498.9</v>
      </c>
      <c r="D24" s="10">
        <v>360.9</v>
      </c>
      <c r="E24" s="10">
        <f t="shared" si="0"/>
        <v>5.5532474726492174</v>
      </c>
      <c r="F24" s="10">
        <v>265</v>
      </c>
      <c r="G24" s="10">
        <f t="shared" si="1"/>
        <v>95.899999999999977</v>
      </c>
      <c r="H24"/>
      <c r="I24"/>
    </row>
    <row r="25" spans="1:9" ht="20.25" customHeight="1" x14ac:dyDescent="0.25">
      <c r="A25" s="3" t="s">
        <v>26</v>
      </c>
      <c r="B25" s="8">
        <v>4713123</v>
      </c>
      <c r="C25" s="10">
        <v>49.1</v>
      </c>
      <c r="D25" s="10">
        <v>0</v>
      </c>
      <c r="E25" s="10">
        <f t="shared" si="0"/>
        <v>0</v>
      </c>
      <c r="F25" s="10">
        <v>0</v>
      </c>
      <c r="G25" s="10">
        <f t="shared" si="1"/>
        <v>0</v>
      </c>
      <c r="H25"/>
      <c r="I25"/>
    </row>
    <row r="26" spans="1:9" ht="20.25" customHeight="1" x14ac:dyDescent="0.25">
      <c r="A26" s="3" t="s">
        <v>27</v>
      </c>
      <c r="B26" s="8">
        <v>4713132</v>
      </c>
      <c r="C26" s="10">
        <v>14418</v>
      </c>
      <c r="D26" s="10">
        <v>568.20000000000005</v>
      </c>
      <c r="E26" s="10">
        <f t="shared" si="0"/>
        <v>3.9409071993341662</v>
      </c>
      <c r="F26" s="10">
        <v>552.79999999999995</v>
      </c>
      <c r="G26" s="10">
        <f t="shared" si="1"/>
        <v>15.400000000000091</v>
      </c>
      <c r="H26"/>
      <c r="I26"/>
    </row>
    <row r="27" spans="1:9" ht="20.25" customHeight="1" x14ac:dyDescent="0.25">
      <c r="A27" s="3" t="s">
        <v>28</v>
      </c>
      <c r="B27" s="8">
        <v>4713133</v>
      </c>
      <c r="C27" s="10">
        <v>150</v>
      </c>
      <c r="D27" s="10">
        <v>0</v>
      </c>
      <c r="E27" s="10">
        <f t="shared" si="0"/>
        <v>0</v>
      </c>
      <c r="F27" s="10">
        <v>0</v>
      </c>
      <c r="G27" s="10">
        <f t="shared" si="1"/>
        <v>0</v>
      </c>
      <c r="H27"/>
      <c r="I27"/>
    </row>
    <row r="28" spans="1:9" ht="42" customHeight="1" x14ac:dyDescent="0.25">
      <c r="A28" s="3" t="s">
        <v>29</v>
      </c>
      <c r="B28" s="8">
        <v>4713192</v>
      </c>
      <c r="C28" s="10">
        <v>1106.3</v>
      </c>
      <c r="D28" s="10">
        <v>0</v>
      </c>
      <c r="E28" s="10">
        <f t="shared" si="0"/>
        <v>0</v>
      </c>
      <c r="F28" s="10">
        <v>0</v>
      </c>
      <c r="G28" s="10">
        <f t="shared" si="1"/>
        <v>0</v>
      </c>
      <c r="H28"/>
      <c r="I28"/>
    </row>
    <row r="29" spans="1:9" ht="20.25" customHeight="1" x14ac:dyDescent="0.25">
      <c r="A29" s="3" t="s">
        <v>10</v>
      </c>
      <c r="B29" s="8">
        <v>4713210</v>
      </c>
      <c r="C29" s="10">
        <v>76.599999999999994</v>
      </c>
      <c r="D29" s="10">
        <v>0</v>
      </c>
      <c r="E29" s="10">
        <f t="shared" si="0"/>
        <v>0</v>
      </c>
      <c r="F29" s="10">
        <v>0</v>
      </c>
      <c r="G29" s="10">
        <f t="shared" si="1"/>
        <v>0</v>
      </c>
      <c r="H29"/>
      <c r="I29"/>
    </row>
    <row r="30" spans="1:9" ht="31.5" customHeight="1" x14ac:dyDescent="0.25">
      <c r="A30" s="3" t="s">
        <v>30</v>
      </c>
      <c r="B30" s="8">
        <v>4713241</v>
      </c>
      <c r="C30" s="10">
        <v>12011.4</v>
      </c>
      <c r="D30" s="10">
        <v>635.1</v>
      </c>
      <c r="E30" s="10">
        <f t="shared" si="0"/>
        <v>5.2874768969478998</v>
      </c>
      <c r="F30" s="10">
        <v>542.1</v>
      </c>
      <c r="G30" s="10">
        <f t="shared" si="1"/>
        <v>93</v>
      </c>
      <c r="H30"/>
      <c r="I30"/>
    </row>
    <row r="31" spans="1:9" ht="32.25" customHeight="1" x14ac:dyDescent="0.25">
      <c r="A31" s="3" t="s">
        <v>31</v>
      </c>
      <c r="B31" s="8">
        <v>4713242</v>
      </c>
      <c r="C31" s="10">
        <v>11264</v>
      </c>
      <c r="D31" s="10">
        <v>10.1</v>
      </c>
      <c r="E31" s="10">
        <f t="shared" si="0"/>
        <v>8.9666193181818177E-2</v>
      </c>
      <c r="F31" s="10">
        <v>3.9</v>
      </c>
      <c r="G31" s="10">
        <f t="shared" si="1"/>
        <v>6.1999999999999993</v>
      </c>
      <c r="H31"/>
      <c r="I31"/>
    </row>
    <row r="32" spans="1:9" ht="20.25" customHeight="1" x14ac:dyDescent="0.25">
      <c r="A32" s="2" t="s">
        <v>11</v>
      </c>
      <c r="B32" s="12">
        <v>4714000</v>
      </c>
      <c r="C32" s="9">
        <f>SUM(C33:C36)</f>
        <v>23824.400000000001</v>
      </c>
      <c r="D32" s="9">
        <f t="shared" ref="D32" si="4">SUM(D33:D36)</f>
        <v>1310</v>
      </c>
      <c r="E32" s="9">
        <f t="shared" si="0"/>
        <v>5.4985644969023344</v>
      </c>
      <c r="F32" s="9">
        <f>SUM(F33:F36)</f>
        <v>1369.3</v>
      </c>
      <c r="G32" s="9">
        <f t="shared" si="1"/>
        <v>-59.299999999999955</v>
      </c>
      <c r="H32"/>
      <c r="I32"/>
    </row>
    <row r="33" spans="1:9" ht="20.25" customHeight="1" x14ac:dyDescent="0.25">
      <c r="A33" s="3" t="s">
        <v>32</v>
      </c>
      <c r="B33" s="8">
        <v>4714030</v>
      </c>
      <c r="C33" s="10">
        <v>16665.3</v>
      </c>
      <c r="D33" s="10">
        <v>879.3</v>
      </c>
      <c r="E33" s="10">
        <f t="shared" si="0"/>
        <v>5.2762326510773878</v>
      </c>
      <c r="F33" s="10">
        <v>939.9</v>
      </c>
      <c r="G33" s="10">
        <f t="shared" si="1"/>
        <v>-60.600000000000023</v>
      </c>
      <c r="H33"/>
      <c r="I33"/>
    </row>
    <row r="34" spans="1:9" ht="33.75" customHeight="1" x14ac:dyDescent="0.25">
      <c r="A34" s="3" t="s">
        <v>33</v>
      </c>
      <c r="B34" s="8">
        <v>4714060</v>
      </c>
      <c r="C34" s="10">
        <v>4469.5</v>
      </c>
      <c r="D34" s="10">
        <v>277.2</v>
      </c>
      <c r="E34" s="10">
        <f t="shared" si="0"/>
        <v>6.2020360219263893</v>
      </c>
      <c r="F34" s="10">
        <v>307.60000000000002</v>
      </c>
      <c r="G34" s="10">
        <f t="shared" si="1"/>
        <v>-30.400000000000034</v>
      </c>
      <c r="H34"/>
      <c r="I34"/>
    </row>
    <row r="35" spans="1:9" ht="28.5" customHeight="1" x14ac:dyDescent="0.25">
      <c r="A35" s="3" t="s">
        <v>34</v>
      </c>
      <c r="B35" s="8">
        <v>4714081</v>
      </c>
      <c r="C35" s="10">
        <v>2128.1999999999998</v>
      </c>
      <c r="D35" s="10">
        <v>153.5</v>
      </c>
      <c r="E35" s="10">
        <f t="shared" si="0"/>
        <v>7.212667982332488</v>
      </c>
      <c r="F35" s="10">
        <v>121.8</v>
      </c>
      <c r="G35" s="10">
        <f t="shared" si="1"/>
        <v>31.700000000000003</v>
      </c>
      <c r="H35"/>
      <c r="I35"/>
    </row>
    <row r="36" spans="1:9" ht="20.25" customHeight="1" x14ac:dyDescent="0.25">
      <c r="A36" s="3" t="s">
        <v>35</v>
      </c>
      <c r="B36" s="8">
        <v>4714082</v>
      </c>
      <c r="C36" s="10">
        <v>561.4</v>
      </c>
      <c r="D36" s="10">
        <v>0</v>
      </c>
      <c r="E36" s="10">
        <f t="shared" si="0"/>
        <v>0</v>
      </c>
      <c r="F36" s="10">
        <v>0</v>
      </c>
      <c r="G36" s="10">
        <f t="shared" si="1"/>
        <v>0</v>
      </c>
      <c r="H36"/>
      <c r="I36"/>
    </row>
    <row r="37" spans="1:9" ht="20.25" customHeight="1" x14ac:dyDescent="0.25">
      <c r="A37" s="2" t="s">
        <v>12</v>
      </c>
      <c r="B37" s="12">
        <v>4715000</v>
      </c>
      <c r="C37" s="9">
        <f>C38+C39</f>
        <v>30981.599999999999</v>
      </c>
      <c r="D37" s="9">
        <f t="shared" ref="D37:F37" si="5">D38+D39</f>
        <v>1572.8</v>
      </c>
      <c r="E37" s="9">
        <f t="shared" si="0"/>
        <v>5.07656157202985</v>
      </c>
      <c r="F37" s="9">
        <f t="shared" si="5"/>
        <v>951.2</v>
      </c>
      <c r="G37" s="9">
        <f t="shared" si="1"/>
        <v>621.59999999999991</v>
      </c>
      <c r="H37"/>
      <c r="I37"/>
    </row>
    <row r="38" spans="1:9" ht="30" customHeight="1" x14ac:dyDescent="0.25">
      <c r="A38" s="3" t="s">
        <v>36</v>
      </c>
      <c r="B38" s="8">
        <v>4715031</v>
      </c>
      <c r="C38" s="10">
        <v>30421.8</v>
      </c>
      <c r="D38" s="10">
        <v>1572.8</v>
      </c>
      <c r="E38" s="10">
        <f t="shared" si="0"/>
        <v>5.1699767929576819</v>
      </c>
      <c r="F38" s="10">
        <v>951.2</v>
      </c>
      <c r="G38" s="10">
        <f t="shared" si="1"/>
        <v>621.59999999999991</v>
      </c>
      <c r="H38"/>
      <c r="I38"/>
    </row>
    <row r="39" spans="1:9" ht="45" customHeight="1" x14ac:dyDescent="0.25">
      <c r="A39" s="3" t="s">
        <v>37</v>
      </c>
      <c r="B39" s="8">
        <v>4715061</v>
      </c>
      <c r="C39" s="10">
        <v>559.79999999999995</v>
      </c>
      <c r="D39" s="10">
        <v>0</v>
      </c>
      <c r="E39" s="10">
        <f t="shared" si="0"/>
        <v>0</v>
      </c>
      <c r="F39" s="10">
        <v>0</v>
      </c>
      <c r="G39" s="10">
        <f t="shared" si="1"/>
        <v>0</v>
      </c>
      <c r="H39"/>
      <c r="I39"/>
    </row>
    <row r="40" spans="1:9" ht="20.25" customHeight="1" x14ac:dyDescent="0.25">
      <c r="A40" s="2" t="s">
        <v>13</v>
      </c>
      <c r="B40" s="12">
        <v>4716000</v>
      </c>
      <c r="C40" s="9">
        <f>SUM(C41:C42)</f>
        <v>44970.7</v>
      </c>
      <c r="D40" s="9">
        <f>SUM(D41:D42)</f>
        <v>0</v>
      </c>
      <c r="E40" s="9">
        <f t="shared" si="0"/>
        <v>0</v>
      </c>
      <c r="F40" s="9">
        <f>SUM(F41:F42)</f>
        <v>2772.5</v>
      </c>
      <c r="G40" s="9">
        <f t="shared" si="1"/>
        <v>-2772.5</v>
      </c>
      <c r="H40"/>
      <c r="I40"/>
    </row>
    <row r="41" spans="1:9" ht="30" customHeight="1" x14ac:dyDescent="0.25">
      <c r="A41" s="3" t="s">
        <v>40</v>
      </c>
      <c r="B41" s="8">
        <v>4716011</v>
      </c>
      <c r="C41" s="10">
        <v>3671.6</v>
      </c>
      <c r="D41" s="10">
        <v>0</v>
      </c>
      <c r="E41" s="10">
        <f t="shared" si="0"/>
        <v>0</v>
      </c>
      <c r="F41" s="10">
        <v>0</v>
      </c>
      <c r="G41" s="10">
        <f t="shared" si="1"/>
        <v>0</v>
      </c>
      <c r="H41"/>
      <c r="I41"/>
    </row>
    <row r="42" spans="1:9" ht="20.25" customHeight="1" x14ac:dyDescent="0.25">
      <c r="A42" s="3" t="s">
        <v>38</v>
      </c>
      <c r="B42" s="8">
        <v>4716030</v>
      </c>
      <c r="C42" s="10">
        <v>41299.1</v>
      </c>
      <c r="D42" s="10">
        <v>0</v>
      </c>
      <c r="E42" s="10">
        <f t="shared" si="0"/>
        <v>0</v>
      </c>
      <c r="F42" s="9">
        <v>2772.5</v>
      </c>
      <c r="G42" s="10">
        <f t="shared" si="1"/>
        <v>-2772.5</v>
      </c>
      <c r="H42"/>
      <c r="I42"/>
    </row>
    <row r="43" spans="1:9" ht="20.25" customHeight="1" x14ac:dyDescent="0.25">
      <c r="A43" s="2" t="s">
        <v>14</v>
      </c>
      <c r="B43" s="12"/>
      <c r="C43" s="9">
        <f>C9+C11+C21+C32+C37+C40</f>
        <v>2221694.3000000003</v>
      </c>
      <c r="D43" s="9">
        <f>D9+D11+D21+D32+D37+D40</f>
        <v>113056.90000000002</v>
      </c>
      <c r="E43" s="9">
        <f t="shared" si="0"/>
        <v>5.0887694135057195</v>
      </c>
      <c r="F43" s="9">
        <f>F9+F11+F21+F32+F37+F40</f>
        <v>109495.40000000001</v>
      </c>
      <c r="G43" s="9">
        <f t="shared" si="1"/>
        <v>3561.5000000000146</v>
      </c>
      <c r="H43"/>
      <c r="I43"/>
    </row>
    <row r="44" spans="1:9" ht="20.25" customHeight="1" x14ac:dyDescent="0.25">
      <c r="A44" s="12" t="s">
        <v>15</v>
      </c>
      <c r="B44" s="8"/>
      <c r="C44" s="10"/>
      <c r="D44" s="10"/>
      <c r="E44" s="9"/>
      <c r="F44" s="9"/>
      <c r="G44" s="10"/>
      <c r="H44"/>
      <c r="I44"/>
    </row>
    <row r="45" spans="1:9" ht="20.25" customHeight="1" x14ac:dyDescent="0.25">
      <c r="A45" s="2" t="s">
        <v>8</v>
      </c>
      <c r="B45" s="12">
        <v>4711000</v>
      </c>
      <c r="C45" s="9">
        <f>SUM(C46:C53)</f>
        <v>256766.00000000003</v>
      </c>
      <c r="D45" s="9">
        <f t="shared" ref="D45:F45" si="6">SUM(D46:D53)</f>
        <v>3538.1</v>
      </c>
      <c r="E45" s="9">
        <f t="shared" si="0"/>
        <v>1.3779472360047669</v>
      </c>
      <c r="F45" s="9">
        <f t="shared" si="6"/>
        <v>2692</v>
      </c>
      <c r="G45" s="9">
        <f t="shared" si="1"/>
        <v>846.09999999999991</v>
      </c>
      <c r="H45"/>
      <c r="I45"/>
    </row>
    <row r="46" spans="1:9" ht="20.25" customHeight="1" x14ac:dyDescent="0.25">
      <c r="A46" s="3" t="s">
        <v>20</v>
      </c>
      <c r="B46" s="8">
        <v>4711010</v>
      </c>
      <c r="C46" s="10">
        <v>119470.3</v>
      </c>
      <c r="D46" s="10">
        <v>2745.9</v>
      </c>
      <c r="E46" s="10">
        <f t="shared" si="0"/>
        <v>2.2983955008064765</v>
      </c>
      <c r="F46" s="10">
        <v>1713</v>
      </c>
      <c r="G46" s="10">
        <f t="shared" si="1"/>
        <v>1032.9000000000001</v>
      </c>
      <c r="H46"/>
      <c r="I46"/>
    </row>
    <row r="47" spans="1:9" ht="48.75" customHeight="1" x14ac:dyDescent="0.25">
      <c r="A47" s="3" t="s">
        <v>49</v>
      </c>
      <c r="B47" s="8">
        <v>4711020</v>
      </c>
      <c r="C47" s="10">
        <v>118217.1</v>
      </c>
      <c r="D47" s="10">
        <v>468.1</v>
      </c>
      <c r="E47" s="10">
        <f t="shared" si="0"/>
        <v>0.39596640418348955</v>
      </c>
      <c r="F47" s="10">
        <v>730.1</v>
      </c>
      <c r="G47" s="10">
        <f t="shared" si="1"/>
        <v>-262</v>
      </c>
      <c r="H47"/>
      <c r="I47"/>
    </row>
    <row r="48" spans="1:9" ht="54.75" customHeight="1" x14ac:dyDescent="0.25">
      <c r="A48" s="3" t="s">
        <v>50</v>
      </c>
      <c r="B48" s="8">
        <v>4711030</v>
      </c>
      <c r="C48" s="10">
        <v>1500</v>
      </c>
      <c r="D48" s="10">
        <v>0</v>
      </c>
      <c r="E48" s="10">
        <f t="shared" si="0"/>
        <v>0</v>
      </c>
      <c r="F48" s="10">
        <v>0</v>
      </c>
      <c r="G48" s="10">
        <f t="shared" si="1"/>
        <v>0</v>
      </c>
      <c r="H48"/>
      <c r="I48"/>
    </row>
    <row r="49" spans="1:9" ht="42" customHeight="1" x14ac:dyDescent="0.25">
      <c r="A49" s="3" t="s">
        <v>21</v>
      </c>
      <c r="B49" s="8">
        <v>4711090</v>
      </c>
      <c r="C49" s="10">
        <v>4063.5</v>
      </c>
      <c r="D49" s="10">
        <v>47.4</v>
      </c>
      <c r="E49" s="10">
        <f t="shared" si="0"/>
        <v>1.1664820967146547</v>
      </c>
      <c r="F49" s="10">
        <v>45</v>
      </c>
      <c r="G49" s="10">
        <f t="shared" si="1"/>
        <v>2.3999999999999986</v>
      </c>
      <c r="H49"/>
      <c r="I49"/>
    </row>
    <row r="50" spans="1:9" ht="19.5" customHeight="1" x14ac:dyDescent="0.25">
      <c r="A50" s="3" t="s">
        <v>52</v>
      </c>
      <c r="B50" s="8">
        <v>4711100</v>
      </c>
      <c r="C50" s="10">
        <v>10835.1</v>
      </c>
      <c r="D50" s="10">
        <v>276.7</v>
      </c>
      <c r="E50" s="10">
        <f t="shared" si="0"/>
        <v>2.553737390517854</v>
      </c>
      <c r="F50" s="10">
        <v>203.9</v>
      </c>
      <c r="G50" s="10">
        <f t="shared" si="1"/>
        <v>72.799999999999983</v>
      </c>
      <c r="H50"/>
      <c r="I50"/>
    </row>
    <row r="51" spans="1:9" ht="20.25" customHeight="1" x14ac:dyDescent="0.25">
      <c r="A51" s="3" t="s">
        <v>53</v>
      </c>
      <c r="B51" s="8">
        <v>4711150</v>
      </c>
      <c r="C51" s="10">
        <v>81</v>
      </c>
      <c r="D51" s="10">
        <v>0</v>
      </c>
      <c r="E51" s="10">
        <f t="shared" si="0"/>
        <v>0</v>
      </c>
      <c r="F51" s="10">
        <v>0</v>
      </c>
      <c r="G51" s="10">
        <f t="shared" si="1"/>
        <v>0</v>
      </c>
      <c r="H51"/>
      <c r="I51"/>
    </row>
    <row r="52" spans="1:9" ht="20.25" customHeight="1" x14ac:dyDescent="0.25">
      <c r="A52" s="3" t="s">
        <v>22</v>
      </c>
      <c r="B52" s="8">
        <v>4711161</v>
      </c>
      <c r="C52" s="10">
        <v>1275</v>
      </c>
      <c r="D52" s="10">
        <v>0</v>
      </c>
      <c r="E52" s="10">
        <f t="shared" si="0"/>
        <v>0</v>
      </c>
      <c r="F52" s="10">
        <v>0</v>
      </c>
      <c r="G52" s="10">
        <f t="shared" si="1"/>
        <v>0</v>
      </c>
      <c r="H52"/>
      <c r="I52"/>
    </row>
    <row r="53" spans="1:9" ht="32.25" customHeight="1" x14ac:dyDescent="0.25">
      <c r="A53" s="3" t="s">
        <v>43</v>
      </c>
      <c r="B53" s="8">
        <v>4711170</v>
      </c>
      <c r="C53" s="10">
        <v>1324</v>
      </c>
      <c r="D53" s="10">
        <v>0</v>
      </c>
      <c r="E53" s="10">
        <f t="shared" si="0"/>
        <v>0</v>
      </c>
      <c r="F53" s="10">
        <v>0</v>
      </c>
      <c r="G53" s="10">
        <f t="shared" si="1"/>
        <v>0</v>
      </c>
      <c r="H53"/>
      <c r="I53"/>
    </row>
    <row r="54" spans="1:9" ht="20.25" customHeight="1" x14ac:dyDescent="0.25">
      <c r="A54" s="2" t="s">
        <v>9</v>
      </c>
      <c r="B54" s="12">
        <v>4713000</v>
      </c>
      <c r="C54" s="9">
        <f>SUM(C55:C58)</f>
        <v>2903.9</v>
      </c>
      <c r="D54" s="9">
        <f t="shared" ref="D54:F54" si="7">SUM(D55:D58)</f>
        <v>0</v>
      </c>
      <c r="E54" s="9">
        <f t="shared" si="0"/>
        <v>0</v>
      </c>
      <c r="F54" s="9">
        <f t="shared" si="7"/>
        <v>109.1</v>
      </c>
      <c r="G54" s="9">
        <f t="shared" si="1"/>
        <v>-109.1</v>
      </c>
      <c r="H54"/>
      <c r="I54"/>
    </row>
    <row r="55" spans="1:9" ht="55.5" customHeight="1" x14ac:dyDescent="0.25">
      <c r="A55" s="3" t="s">
        <v>44</v>
      </c>
      <c r="B55" s="8">
        <v>4713111</v>
      </c>
      <c r="C55" s="10">
        <v>60</v>
      </c>
      <c r="D55" s="10">
        <v>0</v>
      </c>
      <c r="E55" s="10">
        <f t="shared" si="0"/>
        <v>0</v>
      </c>
      <c r="F55" s="10">
        <v>0</v>
      </c>
      <c r="G55" s="10">
        <f t="shared" si="1"/>
        <v>0</v>
      </c>
      <c r="H55"/>
      <c r="I55"/>
    </row>
    <row r="56" spans="1:9" ht="30.75" customHeight="1" x14ac:dyDescent="0.25">
      <c r="A56" s="3" t="s">
        <v>25</v>
      </c>
      <c r="B56" s="8">
        <v>4713121</v>
      </c>
      <c r="C56" s="10">
        <v>250</v>
      </c>
      <c r="D56" s="10">
        <v>0</v>
      </c>
      <c r="E56" s="10">
        <f t="shared" si="0"/>
        <v>0</v>
      </c>
      <c r="F56" s="10">
        <v>0</v>
      </c>
      <c r="G56" s="10">
        <f t="shared" si="1"/>
        <v>0</v>
      </c>
      <c r="H56"/>
      <c r="I56"/>
    </row>
    <row r="57" spans="1:9" ht="20.25" customHeight="1" x14ac:dyDescent="0.25">
      <c r="A57" s="3" t="s">
        <v>27</v>
      </c>
      <c r="B57" s="8">
        <v>4713132</v>
      </c>
      <c r="C57" s="10">
        <v>1093.9000000000001</v>
      </c>
      <c r="D57" s="10">
        <v>0</v>
      </c>
      <c r="E57" s="10">
        <f t="shared" si="0"/>
        <v>0</v>
      </c>
      <c r="F57" s="10">
        <v>109.1</v>
      </c>
      <c r="G57" s="10">
        <f t="shared" si="1"/>
        <v>-109.1</v>
      </c>
      <c r="H57"/>
      <c r="I57"/>
    </row>
    <row r="58" spans="1:9" ht="29.25" customHeight="1" x14ac:dyDescent="0.25">
      <c r="A58" s="3" t="s">
        <v>30</v>
      </c>
      <c r="B58" s="8">
        <v>4713241</v>
      </c>
      <c r="C58" s="10">
        <v>1500</v>
      </c>
      <c r="D58" s="10">
        <v>0</v>
      </c>
      <c r="E58" s="10">
        <f t="shared" si="0"/>
        <v>0</v>
      </c>
      <c r="F58" s="10">
        <v>0</v>
      </c>
      <c r="G58" s="10">
        <f t="shared" si="1"/>
        <v>0</v>
      </c>
      <c r="H58"/>
      <c r="I58"/>
    </row>
    <row r="59" spans="1:9" ht="20.25" customHeight="1" x14ac:dyDescent="0.25">
      <c r="A59" s="2" t="s">
        <v>11</v>
      </c>
      <c r="B59" s="12">
        <v>4714000</v>
      </c>
      <c r="C59" s="9">
        <f>SUM(C60:C61)</f>
        <v>6425</v>
      </c>
      <c r="D59" s="9">
        <f t="shared" ref="D59:F59" si="8">SUM(D60:D61)</f>
        <v>29.8</v>
      </c>
      <c r="E59" s="9">
        <f t="shared" si="0"/>
        <v>0.4638132295719844</v>
      </c>
      <c r="F59" s="9">
        <f t="shared" si="8"/>
        <v>54.6</v>
      </c>
      <c r="G59" s="9">
        <f t="shared" si="1"/>
        <v>-24.8</v>
      </c>
      <c r="H59"/>
      <c r="I59"/>
    </row>
    <row r="60" spans="1:9" ht="20.25" customHeight="1" x14ac:dyDescent="0.25">
      <c r="A60" s="3" t="s">
        <v>32</v>
      </c>
      <c r="B60" s="8">
        <v>4714030</v>
      </c>
      <c r="C60" s="10">
        <v>564</v>
      </c>
      <c r="D60" s="10">
        <v>0</v>
      </c>
      <c r="E60" s="10">
        <f t="shared" si="0"/>
        <v>0</v>
      </c>
      <c r="F60" s="10">
        <v>0</v>
      </c>
      <c r="G60" s="10">
        <f t="shared" si="1"/>
        <v>0</v>
      </c>
      <c r="H60"/>
      <c r="I60"/>
    </row>
    <row r="61" spans="1:9" ht="29.25" customHeight="1" x14ac:dyDescent="0.25">
      <c r="A61" s="3" t="s">
        <v>33</v>
      </c>
      <c r="B61" s="8">
        <v>4714060</v>
      </c>
      <c r="C61" s="10">
        <v>5861</v>
      </c>
      <c r="D61" s="10">
        <v>29.8</v>
      </c>
      <c r="E61" s="10">
        <f t="shared" si="0"/>
        <v>0.50844565773758743</v>
      </c>
      <c r="F61" s="10">
        <v>54.6</v>
      </c>
      <c r="G61" s="10">
        <f t="shared" si="1"/>
        <v>-24.8</v>
      </c>
      <c r="H61"/>
      <c r="I61"/>
    </row>
    <row r="62" spans="1:9" ht="20.25" customHeight="1" x14ac:dyDescent="0.25">
      <c r="A62" s="2" t="s">
        <v>12</v>
      </c>
      <c r="B62" s="12">
        <v>4715000</v>
      </c>
      <c r="C62" s="9">
        <f>C63+C64</f>
        <v>7066.4</v>
      </c>
      <c r="D62" s="9">
        <f t="shared" ref="D62:F62" si="9">D63+D64</f>
        <v>27.3</v>
      </c>
      <c r="E62" s="9">
        <f t="shared" si="0"/>
        <v>0.38633533340880793</v>
      </c>
      <c r="F62" s="9">
        <f t="shared" si="9"/>
        <v>89.6</v>
      </c>
      <c r="G62" s="9">
        <f>D62-F62</f>
        <v>-62.3</v>
      </c>
      <c r="H62"/>
      <c r="I62"/>
    </row>
    <row r="63" spans="1:9" ht="30.75" customHeight="1" x14ac:dyDescent="0.25">
      <c r="A63" s="3" t="s">
        <v>36</v>
      </c>
      <c r="B63" s="8">
        <v>4715031</v>
      </c>
      <c r="C63" s="10">
        <v>4066.4</v>
      </c>
      <c r="D63" s="10">
        <v>27.3</v>
      </c>
      <c r="E63" s="10">
        <f t="shared" si="0"/>
        <v>0.67135549872122768</v>
      </c>
      <c r="F63" s="10">
        <v>89.6</v>
      </c>
      <c r="G63" s="10">
        <f t="shared" si="1"/>
        <v>-62.3</v>
      </c>
      <c r="H63"/>
      <c r="I63"/>
    </row>
    <row r="64" spans="1:9" ht="20.25" customHeight="1" x14ac:dyDescent="0.25">
      <c r="A64" s="3" t="s">
        <v>39</v>
      </c>
      <c r="B64" s="8">
        <v>4715041</v>
      </c>
      <c r="C64" s="10">
        <v>3000</v>
      </c>
      <c r="D64" s="10">
        <v>0</v>
      </c>
      <c r="E64" s="10">
        <f t="shared" si="0"/>
        <v>0</v>
      </c>
      <c r="F64" s="10">
        <v>0</v>
      </c>
      <c r="G64" s="10">
        <f t="shared" si="1"/>
        <v>0</v>
      </c>
      <c r="H64"/>
      <c r="I64"/>
    </row>
    <row r="65" spans="1:9" ht="20.25" customHeight="1" x14ac:dyDescent="0.25">
      <c r="A65" s="2" t="s">
        <v>13</v>
      </c>
      <c r="B65" s="12">
        <v>4716000</v>
      </c>
      <c r="C65" s="9">
        <f>SUM(C66:C67)</f>
        <v>157346.09999999998</v>
      </c>
      <c r="D65" s="9">
        <f t="shared" ref="D65:F65" si="10">SUM(D66:D67)</f>
        <v>0</v>
      </c>
      <c r="E65" s="9">
        <f t="shared" si="0"/>
        <v>0</v>
      </c>
      <c r="F65" s="9">
        <f t="shared" si="10"/>
        <v>0</v>
      </c>
      <c r="G65" s="9">
        <f t="shared" si="1"/>
        <v>0</v>
      </c>
      <c r="H65"/>
      <c r="I65"/>
    </row>
    <row r="66" spans="1:9" ht="30" customHeight="1" x14ac:dyDescent="0.25">
      <c r="A66" s="3" t="s">
        <v>40</v>
      </c>
      <c r="B66" s="8">
        <v>4716011</v>
      </c>
      <c r="C66" s="10">
        <v>133877.29999999999</v>
      </c>
      <c r="D66" s="10">
        <v>0</v>
      </c>
      <c r="E66" s="10">
        <f t="shared" si="0"/>
        <v>0</v>
      </c>
      <c r="F66" s="10">
        <v>0</v>
      </c>
      <c r="G66" s="10">
        <f t="shared" si="1"/>
        <v>0</v>
      </c>
      <c r="H66"/>
      <c r="I66"/>
    </row>
    <row r="67" spans="1:9" ht="30.75" customHeight="1" x14ac:dyDescent="0.25">
      <c r="A67" s="3" t="s">
        <v>46</v>
      </c>
      <c r="B67" s="8">
        <v>4716015</v>
      </c>
      <c r="C67" s="10">
        <v>23468.799999999999</v>
      </c>
      <c r="D67" s="10">
        <v>0</v>
      </c>
      <c r="E67" s="10">
        <f t="shared" si="0"/>
        <v>0</v>
      </c>
      <c r="F67" s="10">
        <f>F68</f>
        <v>0</v>
      </c>
      <c r="G67" s="10">
        <f t="shared" si="1"/>
        <v>0</v>
      </c>
      <c r="H67"/>
      <c r="I67"/>
    </row>
    <row r="68" spans="1:9" ht="20.25" customHeight="1" x14ac:dyDescent="0.25">
      <c r="A68" s="2" t="s">
        <v>19</v>
      </c>
      <c r="B68" s="12">
        <v>4717300</v>
      </c>
      <c r="C68" s="9">
        <f>SUM(C69:C70)</f>
        <v>35841.599999999999</v>
      </c>
      <c r="D68" s="9">
        <f t="shared" ref="D68:F68" si="11">SUM(D69:D70)</f>
        <v>0</v>
      </c>
      <c r="E68" s="9">
        <f t="shared" si="0"/>
        <v>0</v>
      </c>
      <c r="F68" s="9">
        <f t="shared" si="11"/>
        <v>0</v>
      </c>
      <c r="G68" s="9">
        <f t="shared" si="1"/>
        <v>0</v>
      </c>
      <c r="H68"/>
      <c r="I68"/>
    </row>
    <row r="69" spans="1:9" ht="20.25" customHeight="1" x14ac:dyDescent="0.25">
      <c r="A69" s="3" t="s">
        <v>54</v>
      </c>
      <c r="B69" s="8">
        <v>4717321</v>
      </c>
      <c r="C69" s="10">
        <v>27500</v>
      </c>
      <c r="D69" s="10">
        <v>0</v>
      </c>
      <c r="E69" s="10">
        <f t="shared" si="0"/>
        <v>0</v>
      </c>
      <c r="F69" s="10">
        <v>0</v>
      </c>
      <c r="G69" s="10">
        <f t="shared" si="1"/>
        <v>0</v>
      </c>
      <c r="H69"/>
      <c r="I69"/>
    </row>
    <row r="70" spans="1:9" ht="20.25" customHeight="1" x14ac:dyDescent="0.25">
      <c r="A70" s="3" t="s">
        <v>55</v>
      </c>
      <c r="B70" s="8">
        <v>4717322</v>
      </c>
      <c r="C70" s="10">
        <v>8341.6</v>
      </c>
      <c r="D70" s="10">
        <v>0</v>
      </c>
      <c r="E70" s="10">
        <f t="shared" si="0"/>
        <v>0</v>
      </c>
      <c r="F70" s="10">
        <v>0</v>
      </c>
      <c r="G70" s="10">
        <f t="shared" si="1"/>
        <v>0</v>
      </c>
      <c r="H70"/>
      <c r="I70"/>
    </row>
    <row r="71" spans="1:9" ht="20.25" customHeight="1" x14ac:dyDescent="0.25">
      <c r="A71" s="2" t="s">
        <v>16</v>
      </c>
      <c r="B71" s="12">
        <v>4717600</v>
      </c>
      <c r="C71" s="9">
        <f>C72</f>
        <v>10355</v>
      </c>
      <c r="D71" s="9">
        <f>D72</f>
        <v>0</v>
      </c>
      <c r="E71" s="9">
        <f t="shared" si="0"/>
        <v>0</v>
      </c>
      <c r="F71" s="9">
        <f>F72</f>
        <v>0</v>
      </c>
      <c r="G71" s="9">
        <f t="shared" si="1"/>
        <v>0</v>
      </c>
      <c r="H71"/>
      <c r="I71"/>
    </row>
    <row r="72" spans="1:9" ht="90.75" customHeight="1" x14ac:dyDescent="0.25">
      <c r="A72" s="3" t="s">
        <v>41</v>
      </c>
      <c r="B72" s="8">
        <v>4717691</v>
      </c>
      <c r="C72" s="10">
        <v>10355</v>
      </c>
      <c r="D72" s="10">
        <v>0</v>
      </c>
      <c r="E72" s="9">
        <f t="shared" si="0"/>
        <v>0</v>
      </c>
      <c r="F72" s="8">
        <v>0</v>
      </c>
      <c r="G72" s="10">
        <f t="shared" si="1"/>
        <v>0</v>
      </c>
      <c r="H72"/>
      <c r="I72"/>
    </row>
    <row r="73" spans="1:9" ht="20.25" customHeight="1" x14ac:dyDescent="0.25">
      <c r="A73" s="2" t="s">
        <v>17</v>
      </c>
      <c r="B73" s="12"/>
      <c r="C73" s="9">
        <f>C45+C54+C59+C62+C65+C68+C71</f>
        <v>476704</v>
      </c>
      <c r="D73" s="9">
        <f>D45+D54+D59+D62+D65+D68+D71</f>
        <v>3595.2000000000003</v>
      </c>
      <c r="E73" s="9">
        <f t="shared" si="0"/>
        <v>0.75417869369671753</v>
      </c>
      <c r="F73" s="9">
        <f>F45+F54+F59+F62+F65+F68+F71</f>
        <v>2945.2999999999997</v>
      </c>
      <c r="G73" s="9">
        <f t="shared" si="1"/>
        <v>649.90000000000055</v>
      </c>
      <c r="H73"/>
      <c r="I73"/>
    </row>
    <row r="74" spans="1:9" ht="20.25" customHeight="1" x14ac:dyDescent="0.25">
      <c r="A74" s="2" t="s">
        <v>18</v>
      </c>
      <c r="B74" s="12"/>
      <c r="C74" s="9">
        <f>C43+C73</f>
        <v>2698398.3000000003</v>
      </c>
      <c r="D74" s="9">
        <f>D43+D73</f>
        <v>116652.10000000002</v>
      </c>
      <c r="E74" s="9">
        <f t="shared" ref="E74" si="12">D74/C74*100</f>
        <v>4.3230126553222341</v>
      </c>
      <c r="F74" s="9">
        <f>F43+F73</f>
        <v>112440.70000000001</v>
      </c>
      <c r="G74" s="9">
        <f t="shared" ref="G74" si="13">D74-F74</f>
        <v>4211.4000000000087</v>
      </c>
      <c r="H74"/>
      <c r="I74"/>
    </row>
    <row r="75" spans="1:9" x14ac:dyDescent="0.25">
      <c r="H75"/>
      <c r="I75"/>
    </row>
    <row r="76" spans="1:9" x14ac:dyDescent="0.25">
      <c r="H76"/>
      <c r="I76"/>
    </row>
    <row r="77" spans="1:9" x14ac:dyDescent="0.25">
      <c r="H77"/>
      <c r="I77"/>
    </row>
    <row r="78" spans="1:9" x14ac:dyDescent="0.25">
      <c r="H78"/>
      <c r="I78"/>
    </row>
    <row r="79" spans="1:9" x14ac:dyDescent="0.25">
      <c r="A79" s="13"/>
      <c r="B79" s="13"/>
      <c r="C79" s="13"/>
      <c r="D79" s="13"/>
      <c r="E79" s="13"/>
      <c r="F79" s="13"/>
      <c r="H79"/>
      <c r="I79"/>
    </row>
    <row r="80" spans="1:9" x14ac:dyDescent="0.25">
      <c r="A80" s="13"/>
      <c r="B80" s="13"/>
      <c r="C80" s="13"/>
      <c r="D80" s="13"/>
      <c r="E80" s="13"/>
      <c r="F80" s="13"/>
      <c r="H80"/>
      <c r="I80"/>
    </row>
    <row r="81" spans="1:9" x14ac:dyDescent="0.25">
      <c r="A81" s="13"/>
      <c r="B81" s="13"/>
      <c r="C81" s="13"/>
      <c r="D81" s="13"/>
      <c r="E81" s="13"/>
      <c r="F81" s="13"/>
      <c r="H81"/>
      <c r="I81"/>
    </row>
    <row r="82" spans="1:9" x14ac:dyDescent="0.25">
      <c r="A82" s="13"/>
      <c r="B82" s="13"/>
      <c r="C82" s="13"/>
      <c r="D82" s="13"/>
      <c r="E82" s="13"/>
      <c r="F82" s="13"/>
      <c r="H82"/>
      <c r="I82"/>
    </row>
    <row r="83" spans="1:9" x14ac:dyDescent="0.25">
      <c r="A83" s="13"/>
      <c r="B83" s="13"/>
      <c r="C83" s="13"/>
      <c r="D83" s="13"/>
      <c r="E83" s="13"/>
      <c r="F83" s="13"/>
      <c r="H83"/>
      <c r="I83"/>
    </row>
    <row r="84" spans="1:9" x14ac:dyDescent="0.25">
      <c r="A84" s="13"/>
      <c r="B84" s="13"/>
      <c r="C84" s="13"/>
      <c r="D84" s="13"/>
      <c r="E84" s="13"/>
      <c r="F84" s="13"/>
      <c r="H84"/>
      <c r="I84"/>
    </row>
    <row r="85" spans="1:9" x14ac:dyDescent="0.25">
      <c r="A85" s="13"/>
      <c r="B85" s="13"/>
      <c r="C85" s="13"/>
      <c r="D85" s="13"/>
      <c r="E85" s="13"/>
      <c r="F85" s="13"/>
      <c r="H85"/>
      <c r="I85"/>
    </row>
  </sheetData>
  <mergeCells count="10">
    <mergeCell ref="F5:F6"/>
    <mergeCell ref="G5:G6"/>
    <mergeCell ref="A1:G1"/>
    <mergeCell ref="A2:G2"/>
    <mergeCell ref="A3:G3"/>
    <mergeCell ref="A5:A6"/>
    <mergeCell ref="B5:B6"/>
    <mergeCell ref="C5:C6"/>
    <mergeCell ref="D5:D6"/>
    <mergeCell ref="E5:E6"/>
  </mergeCells>
  <pageMargins left="0.78740157480314965" right="7.874015748031496E-2" top="7.874015748031496E-2" bottom="7.874015748031496E-2" header="7.874015748031496E-2" footer="7.874015748031496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 2020 </vt:lpstr>
      <vt:lpstr>'січень 2020 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2020-03-10T08:09:02Z</dcterms:modified>
</cp:coreProperties>
</file>