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365" windowWidth="15120" windowHeight="6750"/>
  </bookViews>
  <sheets>
    <sheet name="січень-листопад 2020 року" sheetId="18" r:id="rId1"/>
  </sheets>
  <definedNames>
    <definedName name="_xlnm.Print_Titles" localSheetId="0">'січень-листопад 2020 року'!$5:$6</definedName>
  </definedNames>
  <calcPr calcId="145621" refMode="R1C1"/>
</workbook>
</file>

<file path=xl/calcChain.xml><?xml version="1.0" encoding="utf-8"?>
<calcChain xmlns="http://schemas.openxmlformats.org/spreadsheetml/2006/main">
  <c r="G82" i="18" l="1"/>
  <c r="E82" i="18"/>
  <c r="F81" i="18"/>
  <c r="D81" i="18"/>
  <c r="C81" i="18"/>
  <c r="G80" i="18"/>
  <c r="E80" i="18"/>
  <c r="F79" i="18"/>
  <c r="D79" i="18"/>
  <c r="G79" i="18" s="1"/>
  <c r="C79" i="18"/>
  <c r="E79" i="18" s="1"/>
  <c r="G78" i="18"/>
  <c r="E78" i="18"/>
  <c r="G77" i="18"/>
  <c r="E77" i="18"/>
  <c r="F76" i="18"/>
  <c r="D76" i="18"/>
  <c r="G76" i="18" s="1"/>
  <c r="C76" i="18"/>
  <c r="G75" i="18"/>
  <c r="E75" i="18"/>
  <c r="G74" i="18"/>
  <c r="E74" i="18"/>
  <c r="G73" i="18"/>
  <c r="E73" i="18"/>
  <c r="F72" i="18"/>
  <c r="D72" i="18"/>
  <c r="G72" i="18" s="1"/>
  <c r="C72" i="18"/>
  <c r="G71" i="18"/>
  <c r="E71" i="18"/>
  <c r="G70" i="18"/>
  <c r="E70" i="18"/>
  <c r="F69" i="18"/>
  <c r="D69" i="18"/>
  <c r="C69" i="18"/>
  <c r="G68" i="18"/>
  <c r="E68" i="18"/>
  <c r="G67" i="18"/>
  <c r="E67" i="18"/>
  <c r="F66" i="18"/>
  <c r="D66" i="18"/>
  <c r="G66" i="18" s="1"/>
  <c r="C66" i="18"/>
  <c r="E66" i="18" s="1"/>
  <c r="G65" i="18"/>
  <c r="E65" i="18"/>
  <c r="G64" i="18"/>
  <c r="E64" i="18"/>
  <c r="G63" i="18"/>
  <c r="E63" i="18"/>
  <c r="G62" i="18"/>
  <c r="E62" i="18"/>
  <c r="G61" i="18"/>
  <c r="E61" i="18"/>
  <c r="G60" i="18"/>
  <c r="E60" i="18"/>
  <c r="G59" i="18"/>
  <c r="E59" i="18"/>
  <c r="G58" i="18"/>
  <c r="E58" i="18"/>
  <c r="G57" i="18"/>
  <c r="E57" i="18"/>
  <c r="G56" i="18"/>
  <c r="F56" i="18"/>
  <c r="D56" i="18"/>
  <c r="E56" i="18" s="1"/>
  <c r="C56" i="18"/>
  <c r="G55" i="18"/>
  <c r="E55" i="18"/>
  <c r="G54" i="18"/>
  <c r="E54" i="18"/>
  <c r="G53" i="18"/>
  <c r="E53" i="18"/>
  <c r="G52" i="18"/>
  <c r="E52" i="18"/>
  <c r="G51" i="18"/>
  <c r="E51" i="18"/>
  <c r="G50" i="18"/>
  <c r="E50" i="18"/>
  <c r="G49" i="18"/>
  <c r="E49" i="18"/>
  <c r="G48" i="18"/>
  <c r="E48" i="18"/>
  <c r="F47" i="18"/>
  <c r="D47" i="18"/>
  <c r="C47" i="18"/>
  <c r="G46" i="18"/>
  <c r="E46" i="18"/>
  <c r="F45" i="18"/>
  <c r="D45" i="18"/>
  <c r="C45" i="18"/>
  <c r="C83" i="18" s="1"/>
  <c r="G42" i="18"/>
  <c r="E42" i="18"/>
  <c r="G41" i="18"/>
  <c r="E41" i="18"/>
  <c r="F40" i="18"/>
  <c r="D40" i="18"/>
  <c r="C40" i="18"/>
  <c r="G39" i="18"/>
  <c r="E39" i="18"/>
  <c r="G38" i="18"/>
  <c r="E38" i="18"/>
  <c r="F37" i="18"/>
  <c r="D37" i="18"/>
  <c r="G37" i="18" s="1"/>
  <c r="C37" i="18"/>
  <c r="E37" i="18" s="1"/>
  <c r="G36" i="18"/>
  <c r="E36" i="18"/>
  <c r="G35" i="18"/>
  <c r="E35" i="18"/>
  <c r="G34" i="18"/>
  <c r="E34" i="18"/>
  <c r="G33" i="18"/>
  <c r="E33" i="18"/>
  <c r="F32" i="18"/>
  <c r="D32" i="18"/>
  <c r="C32" i="18"/>
  <c r="G31" i="18"/>
  <c r="E31" i="18"/>
  <c r="G30" i="18"/>
  <c r="E30" i="18"/>
  <c r="G29" i="18"/>
  <c r="E29" i="18"/>
  <c r="G28" i="18"/>
  <c r="E28" i="18"/>
  <c r="G27" i="18"/>
  <c r="E27" i="18"/>
  <c r="G26" i="18"/>
  <c r="E26" i="18"/>
  <c r="G25" i="18"/>
  <c r="E25" i="18"/>
  <c r="G24" i="18"/>
  <c r="E24" i="18"/>
  <c r="G23" i="18"/>
  <c r="E23" i="18"/>
  <c r="G22" i="18"/>
  <c r="E22" i="18"/>
  <c r="F21" i="18"/>
  <c r="D21" i="18"/>
  <c r="C21" i="18"/>
  <c r="G20" i="18"/>
  <c r="E20" i="18"/>
  <c r="G19" i="18"/>
  <c r="E19" i="18"/>
  <c r="G18" i="18"/>
  <c r="E18" i="18"/>
  <c r="G17" i="18"/>
  <c r="E17" i="18"/>
  <c r="G16" i="18"/>
  <c r="E16" i="18"/>
  <c r="G15" i="18"/>
  <c r="E15" i="18"/>
  <c r="G14" i="18"/>
  <c r="E14" i="18"/>
  <c r="G13" i="18"/>
  <c r="E13" i="18"/>
  <c r="G12" i="18"/>
  <c r="E12" i="18"/>
  <c r="F11" i="18"/>
  <c r="D11" i="18"/>
  <c r="C11" i="18"/>
  <c r="G10" i="18"/>
  <c r="E10" i="18"/>
  <c r="G9" i="18"/>
  <c r="E9" i="18"/>
  <c r="F8" i="18"/>
  <c r="D8" i="18"/>
  <c r="C8" i="18"/>
  <c r="G81" i="18" l="1"/>
  <c r="G69" i="18"/>
  <c r="F83" i="18"/>
  <c r="G47" i="18"/>
  <c r="G40" i="18"/>
  <c r="G32" i="18"/>
  <c r="G21" i="18"/>
  <c r="F43" i="18"/>
  <c r="G11" i="18"/>
  <c r="E72" i="18"/>
  <c r="D83" i="18"/>
  <c r="E47" i="18"/>
  <c r="E21" i="18"/>
  <c r="D43" i="18"/>
  <c r="C43" i="18"/>
  <c r="C84" i="18" s="1"/>
  <c r="G8" i="18"/>
  <c r="E8" i="18"/>
  <c r="E11" i="18"/>
  <c r="E32" i="18"/>
  <c r="E40" i="18"/>
  <c r="E45" i="18"/>
  <c r="G45" i="18"/>
  <c r="E69" i="18"/>
  <c r="E76" i="18"/>
  <c r="E81" i="18"/>
  <c r="G83" i="18" l="1"/>
  <c r="F84" i="18"/>
  <c r="E83" i="18"/>
  <c r="D84" i="18"/>
  <c r="E84" i="18" s="1"/>
  <c r="G43" i="18"/>
  <c r="E43" i="18"/>
  <c r="G84" i="18" l="1"/>
</calcChain>
</file>

<file path=xl/sharedStrings.xml><?xml version="1.0" encoding="utf-8"?>
<sst xmlns="http://schemas.openxmlformats.org/spreadsheetml/2006/main" count="91" uniqueCount="67">
  <si>
    <t>Найменування показника</t>
  </si>
  <si>
    <t>Код програмної класифікації видатків та кредитування місцевого бюджету</t>
  </si>
  <si>
    <t>тис. грн</t>
  </si>
  <si>
    <t>Інформація</t>
  </si>
  <si>
    <t>Святошинською районною в місті Києві державною адміністрацією</t>
  </si>
  <si>
    <t>Державне управління</t>
  </si>
  <si>
    <t>Загальний фонд</t>
  </si>
  <si>
    <t>Керівництво і управління Святошинською районною в місті Києві державною адміністрацією</t>
  </si>
  <si>
    <t>Освіта</t>
  </si>
  <si>
    <t>Соціальний захист та соціальне забезпечення</t>
  </si>
  <si>
    <t>Організація та проведення громадських робіт</t>
  </si>
  <si>
    <t>Культура і мистецтво</t>
  </si>
  <si>
    <t>Фізична культура і спорт</t>
  </si>
  <si>
    <t>Житлово-комунальне господарство</t>
  </si>
  <si>
    <t>Разом загальний фонд</t>
  </si>
  <si>
    <t>Спеціальний фонд</t>
  </si>
  <si>
    <t>Цільові фонди</t>
  </si>
  <si>
    <t>Разом спеціальний фонд</t>
  </si>
  <si>
    <t>Всього загальний та спеціальний фонд</t>
  </si>
  <si>
    <t>Будівництво</t>
  </si>
  <si>
    <t>Надання дошкiльної освiти</t>
  </si>
  <si>
    <t>Надання позашкiльної освіти позашкільними закладами освiти, заходи iз позашкiльної роботи з дiтьми</t>
  </si>
  <si>
    <t>Забезпечення діяльності інших закладів у сфері освіти</t>
  </si>
  <si>
    <t>Інші програми та заходи у сфері освіти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</si>
  <si>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</si>
  <si>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Утримання та забезпечення діяльності центрів соцiальних служб для сім'ї, дітей та молоді</t>
  </si>
  <si>
    <t>Заходи державної політики з питань сімʾї</t>
  </si>
  <si>
    <t>Утримання клубів для підлітків за місцем проживання</t>
  </si>
  <si>
    <t xml:space="preserve"> Інші заходи та заклади молодіжної політики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</si>
  <si>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</si>
  <si>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</si>
  <si>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</si>
  <si>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Забезпечення діяльності бiблiотек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</si>
  <si>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</si>
  <si>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</si>
  <si>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Iншi заходи в галузі культури і мистецтва</t>
  </si>
  <si>
    <t>Утримання та навчально-тренувальна робота комунальних дитячо-юнацьких спортивних шкiл</t>
  </si>
  <si>
    <t>Забезпечення діяльності місцевих центрів фізичного здоров'я населення «Спорт для всіх» та проведення фізкультурно-масових заходів серед населення регіону</t>
  </si>
  <si>
    <t>Організація благоустрою населених пунктів</t>
  </si>
  <si>
    <t>Утримання та фінансова підтримка спортивних споруд</t>
  </si>
  <si>
    <t>Експлуатація та технічне обслуговування житлового фонду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</si>
  <si>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</si>
  <si>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Виконання інвестиційних проектів в рамках здійснення заходів щодо соціально-економічного розвитку окремих територій</t>
  </si>
  <si>
    <t>Виконання інвестиційних проектів</t>
  </si>
  <si>
    <t>Забезпечення діяльності інклюзивно-ресурсних центрів</t>
  </si>
  <si>
    <t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</si>
  <si>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«Про статус ветеранів війни, гарантії їх соціального захисту», для осіб з інвалідністю І-ІІ групи з числа учасників бойових дій на території інших держав, інвалідність яких настала внаслідок поранення, контузії, каліцтва або захворювання, повʾязаних з перебуванням у цих державах, визначених пунктом 7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</si>
  <si>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Забезпечення надійної та безперебійної експлуатації ліфтів</t>
  </si>
  <si>
    <t>Затверджені видатки на 2020 рік з урахуванням змін</t>
  </si>
  <si>
    <t>Надання  загальної середньої освіти закладами загальної середньої освiти (у тому числі з дошкільними підрозділами (відділеннями, групами))</t>
  </si>
  <si>
    <t>Надання загальної середньої освіти спеціальними  закладами загальної середньої освiти для дітей, які потребують корекції фізичного та/або розумового розвитку</t>
  </si>
  <si>
    <t>Надання позашкiльної освіти закладами позашкільної освiти, заходи iз позашкiльної роботи з дiтьми</t>
  </si>
  <si>
    <t>Надання спеціальної освіти мистецькими школами</t>
  </si>
  <si>
    <t>Методичне забезпечення діяльності закладів освіти</t>
  </si>
  <si>
    <r>
      <t>Будівництво</t>
    </r>
    <r>
      <rPr>
        <sz val="9"/>
        <color theme="1"/>
        <rFont val="Calibri"/>
        <family val="2"/>
        <charset val="204"/>
      </rPr>
      <t>¹</t>
    </r>
    <r>
      <rPr>
        <sz val="9"/>
        <color theme="1"/>
        <rFont val="Arial"/>
        <family val="2"/>
        <charset val="204"/>
      </rPr>
      <t xml:space="preserve"> освітніх установ та закладів</t>
    </r>
  </si>
  <si>
    <r>
      <t>Будівництво</t>
    </r>
    <r>
      <rPr>
        <sz val="9"/>
        <color theme="1"/>
        <rFont val="Calibri"/>
        <family val="2"/>
        <charset val="204"/>
      </rPr>
      <t>¹</t>
    </r>
    <r>
      <rPr>
        <sz val="9"/>
        <color theme="1"/>
        <rFont val="Arial"/>
        <family val="2"/>
        <charset val="204"/>
      </rPr>
      <t xml:space="preserve"> медичних установ та закладів</t>
    </r>
  </si>
  <si>
    <t>5=4/3*100</t>
  </si>
  <si>
    <t>7=4-6</t>
  </si>
  <si>
    <t>Грошова компенсація за належні для отримання жилі приміщення для сімей загиблих осіб, визначених абзацами 5-8 пункту 1 статті 10 Закону України «Про статус ветеранів війни, гарантії їх соціального захисту», для осіб з інвалідністю І-ІІ групи, яка настала внаслідок поранення, контузії, калітства або захворювання, одержаних під час безпосередньої участі в антитерористичній операції, забезпеченні її проведення, визначених пунктами 11-14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</si>
  <si>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 антитерористичній операції, забезпеченні її проведення, перебуваючи безпосередньо в районах антитерористичної операції у період її проведення, та визнані особами з інвалідністю в наслідок війни ІІІ групи відповідно до пунктів 11-14 частини другої статті 7 або учасниками бойових дій відповідно до  пунктів 19-20 частини першої статті 6 Закону України «Про статус ветеранів війни, гарантії їх соціального захисту», та які потребують поліпшення житлових умов</t>
  </si>
  <si>
    <t xml:space="preserve">Відсоток виконання </t>
  </si>
  <si>
    <t>Відхилення виконання 2020 до 2019 року</t>
  </si>
  <si>
    <t>Проведення місцевих виборів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</si>
  <si>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</si>
  <si>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щодо використання бюджетних коштів за січень - листопад 2020 року</t>
  </si>
  <si>
    <t>Виконано станом на 01.12.2020</t>
  </si>
  <si>
    <t>Виконано станом на 01.12.2019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</si>
</sst>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9"/>
      <color theme="0"/>
      <name val="Arial"/>
      <family val="2"/>
      <charset val="204"/>
    </font>
    <font>
      <b/>
      <sz val="9"/>
      <color theme="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topLeftCell="A40" workbookViewId="0">
      <selection activeCell="A52" sqref="A52"/>
    </sheetView>
  </sheetViews>
  <sheetFormatPr defaultRowHeight="15" x14ac:dyDescent="0.25"/>
  <cols>
    <col min="1" max="1" width="49.85546875" style="5" customWidth="1"/>
    <col min="2" max="2" width="10.140625" style="8" customWidth="1"/>
    <col min="3" max="3" width="12.140625" style="8" customWidth="1"/>
    <col min="4" max="4" width="11.28515625" style="8" customWidth="1"/>
    <col min="5" max="5" width="10.28515625" style="8" customWidth="1"/>
    <col min="6" max="6" width="10.85546875" style="18" customWidth="1"/>
    <col min="7" max="7" width="10.7109375" style="18" customWidth="1"/>
    <col min="8" max="9" width="9.140625" style="1"/>
  </cols>
  <sheetData>
    <row r="1" spans="1:9" ht="21" customHeight="1" x14ac:dyDescent="0.25">
      <c r="A1" s="24" t="s">
        <v>3</v>
      </c>
      <c r="B1" s="24"/>
      <c r="C1" s="24"/>
      <c r="D1" s="24"/>
      <c r="E1" s="24"/>
      <c r="F1" s="24"/>
      <c r="G1" s="24"/>
      <c r="H1"/>
      <c r="I1"/>
    </row>
    <row r="2" spans="1:9" ht="21" customHeight="1" x14ac:dyDescent="0.25">
      <c r="A2" s="24" t="s">
        <v>64</v>
      </c>
      <c r="B2" s="24"/>
      <c r="C2" s="24"/>
      <c r="D2" s="24"/>
      <c r="E2" s="24"/>
      <c r="F2" s="24"/>
      <c r="G2" s="24"/>
      <c r="H2"/>
      <c r="I2"/>
    </row>
    <row r="3" spans="1:9" ht="21" customHeight="1" x14ac:dyDescent="0.25">
      <c r="A3" s="24" t="s">
        <v>4</v>
      </c>
      <c r="B3" s="24"/>
      <c r="C3" s="24"/>
      <c r="D3" s="24"/>
      <c r="E3" s="24"/>
      <c r="F3" s="24"/>
      <c r="G3" s="24"/>
      <c r="H3"/>
      <c r="I3"/>
    </row>
    <row r="4" spans="1:9" x14ac:dyDescent="0.25">
      <c r="E4" s="22"/>
      <c r="G4" s="22" t="s">
        <v>2</v>
      </c>
      <c r="H4"/>
      <c r="I4"/>
    </row>
    <row r="5" spans="1:9" ht="72" customHeight="1" x14ac:dyDescent="0.25">
      <c r="A5" s="3" t="s">
        <v>0</v>
      </c>
      <c r="B5" s="6" t="s">
        <v>1</v>
      </c>
      <c r="C5" s="3" t="s">
        <v>48</v>
      </c>
      <c r="D5" s="3" t="s">
        <v>65</v>
      </c>
      <c r="E5" s="3" t="s">
        <v>60</v>
      </c>
      <c r="F5" s="23" t="s">
        <v>66</v>
      </c>
      <c r="G5" s="17" t="s">
        <v>61</v>
      </c>
      <c r="H5"/>
      <c r="I5"/>
    </row>
    <row r="6" spans="1:9" x14ac:dyDescent="0.25">
      <c r="A6" s="9">
        <v>1</v>
      </c>
      <c r="B6" s="9">
        <v>2</v>
      </c>
      <c r="C6" s="9">
        <v>3</v>
      </c>
      <c r="D6" s="9">
        <v>4</v>
      </c>
      <c r="E6" s="9" t="s">
        <v>56</v>
      </c>
      <c r="F6" s="16">
        <v>6</v>
      </c>
      <c r="G6" s="16" t="s">
        <v>57</v>
      </c>
      <c r="H6"/>
      <c r="I6"/>
    </row>
    <row r="7" spans="1:9" ht="21" customHeight="1" x14ac:dyDescent="0.25">
      <c r="A7" s="3" t="s">
        <v>6</v>
      </c>
      <c r="B7" s="7"/>
      <c r="C7" s="7"/>
      <c r="D7" s="7"/>
      <c r="E7" s="7"/>
      <c r="F7" s="19"/>
      <c r="G7" s="19"/>
      <c r="H7"/>
      <c r="I7"/>
    </row>
    <row r="8" spans="1:9" ht="21" customHeight="1" x14ac:dyDescent="0.25">
      <c r="A8" s="2" t="s">
        <v>5</v>
      </c>
      <c r="B8" s="3">
        <v>4710100</v>
      </c>
      <c r="C8" s="11">
        <f>SUM(C9:C10)</f>
        <v>120282.2</v>
      </c>
      <c r="D8" s="11">
        <f>SUM(D9:D10)</f>
        <v>104365.2</v>
      </c>
      <c r="E8" s="11">
        <f>D8/C8*100</f>
        <v>86.766953048747027</v>
      </c>
      <c r="F8" s="11">
        <f>SUM(F9:F9)</f>
        <v>96971.9</v>
      </c>
      <c r="G8" s="20">
        <f>D8-F8</f>
        <v>7393.3000000000029</v>
      </c>
      <c r="H8"/>
      <c r="I8"/>
    </row>
    <row r="9" spans="1:9" ht="29.25" customHeight="1" x14ac:dyDescent="0.25">
      <c r="A9" s="4" t="s">
        <v>7</v>
      </c>
      <c r="B9" s="10">
        <v>4710160</v>
      </c>
      <c r="C9" s="12">
        <v>120261.9</v>
      </c>
      <c r="D9" s="12">
        <v>104345</v>
      </c>
      <c r="E9" s="12">
        <f t="shared" ref="E9:E78" si="0">D9/C9*100</f>
        <v>86.764802485242626</v>
      </c>
      <c r="F9" s="21">
        <v>96971.9</v>
      </c>
      <c r="G9" s="21">
        <f t="shared" ref="G9:G77" si="1">D9-F9</f>
        <v>7373.1000000000058</v>
      </c>
      <c r="H9"/>
      <c r="I9"/>
    </row>
    <row r="10" spans="1:9" ht="29.25" customHeight="1" x14ac:dyDescent="0.25">
      <c r="A10" s="4" t="s">
        <v>62</v>
      </c>
      <c r="B10" s="10">
        <v>4710191</v>
      </c>
      <c r="C10" s="12">
        <v>20.3</v>
      </c>
      <c r="D10" s="12">
        <v>20.2</v>
      </c>
      <c r="E10" s="12">
        <f t="shared" si="0"/>
        <v>99.507389162561566</v>
      </c>
      <c r="F10" s="21">
        <v>0</v>
      </c>
      <c r="G10" s="21">
        <f t="shared" si="1"/>
        <v>20.2</v>
      </c>
      <c r="H10"/>
      <c r="I10"/>
    </row>
    <row r="11" spans="1:9" ht="21" customHeight="1" x14ac:dyDescent="0.25">
      <c r="A11" s="2" t="s">
        <v>8</v>
      </c>
      <c r="B11" s="3">
        <v>4711000</v>
      </c>
      <c r="C11" s="11">
        <f>SUM(C12:C20)</f>
        <v>1934774.4</v>
      </c>
      <c r="D11" s="11">
        <f t="shared" ref="D11:F11" si="2">SUM(D12:D20)</f>
        <v>1529918.3000000003</v>
      </c>
      <c r="E11" s="11">
        <f t="shared" si="0"/>
        <v>79.074764479000777</v>
      </c>
      <c r="F11" s="11">
        <f t="shared" si="2"/>
        <v>1447511.4000000004</v>
      </c>
      <c r="G11" s="20">
        <f t="shared" si="1"/>
        <v>82406.899999999907</v>
      </c>
      <c r="H11"/>
      <c r="I11"/>
    </row>
    <row r="12" spans="1:9" ht="18.75" customHeight="1" x14ac:dyDescent="0.25">
      <c r="A12" s="4" t="s">
        <v>20</v>
      </c>
      <c r="B12" s="10">
        <v>4711010</v>
      </c>
      <c r="C12" s="12">
        <v>614196.69999999995</v>
      </c>
      <c r="D12" s="12">
        <v>467119.6</v>
      </c>
      <c r="E12" s="12">
        <f t="shared" si="0"/>
        <v>76.053746299841734</v>
      </c>
      <c r="F12" s="21">
        <v>435358.7</v>
      </c>
      <c r="G12" s="21">
        <f t="shared" si="1"/>
        <v>31760.899999999965</v>
      </c>
      <c r="H12"/>
      <c r="I12"/>
    </row>
    <row r="13" spans="1:9" ht="42" customHeight="1" x14ac:dyDescent="0.25">
      <c r="A13" s="4" t="s">
        <v>49</v>
      </c>
      <c r="B13" s="10">
        <v>4711020</v>
      </c>
      <c r="C13" s="12">
        <v>1051738.2</v>
      </c>
      <c r="D13" s="12">
        <v>853187.6</v>
      </c>
      <c r="E13" s="12">
        <f t="shared" si="0"/>
        <v>81.121670773201927</v>
      </c>
      <c r="F13" s="21">
        <v>836223.2</v>
      </c>
      <c r="G13" s="21">
        <f t="shared" si="1"/>
        <v>16964.400000000023</v>
      </c>
      <c r="H13"/>
      <c r="I13"/>
    </row>
    <row r="14" spans="1:9" ht="42" customHeight="1" x14ac:dyDescent="0.25">
      <c r="A14" s="4" t="s">
        <v>50</v>
      </c>
      <c r="B14" s="10">
        <v>4711030</v>
      </c>
      <c r="C14" s="12">
        <v>82942.3</v>
      </c>
      <c r="D14" s="12">
        <v>58506.1</v>
      </c>
      <c r="E14" s="12">
        <f t="shared" si="0"/>
        <v>70.538313984541062</v>
      </c>
      <c r="F14" s="21">
        <v>51774.8</v>
      </c>
      <c r="G14" s="21">
        <f t="shared" si="1"/>
        <v>6731.2999999999956</v>
      </c>
      <c r="H14"/>
      <c r="I14"/>
    </row>
    <row r="15" spans="1:9" ht="29.25" customHeight="1" x14ac:dyDescent="0.25">
      <c r="A15" s="4" t="s">
        <v>51</v>
      </c>
      <c r="B15" s="10">
        <v>4711090</v>
      </c>
      <c r="C15" s="12">
        <v>80653.899999999994</v>
      </c>
      <c r="D15" s="12">
        <v>64917.1</v>
      </c>
      <c r="E15" s="12">
        <f t="shared" si="0"/>
        <v>80.488482268061432</v>
      </c>
      <c r="F15" s="21">
        <v>52507.1</v>
      </c>
      <c r="G15" s="21">
        <f t="shared" si="1"/>
        <v>12410</v>
      </c>
      <c r="H15"/>
      <c r="I15"/>
    </row>
    <row r="16" spans="1:9" ht="18" customHeight="1" x14ac:dyDescent="0.25">
      <c r="A16" s="4" t="s">
        <v>52</v>
      </c>
      <c r="B16" s="10">
        <v>4711100</v>
      </c>
      <c r="C16" s="12">
        <v>59992.6</v>
      </c>
      <c r="D16" s="12">
        <v>52064.3</v>
      </c>
      <c r="E16" s="12">
        <f t="shared" si="0"/>
        <v>86.78453675953368</v>
      </c>
      <c r="F16" s="21">
        <v>45334.1</v>
      </c>
      <c r="G16" s="21">
        <f t="shared" si="1"/>
        <v>6730.2000000000044</v>
      </c>
      <c r="H16"/>
      <c r="I16"/>
    </row>
    <row r="17" spans="1:9" ht="18" customHeight="1" x14ac:dyDescent="0.25">
      <c r="A17" s="4" t="s">
        <v>53</v>
      </c>
      <c r="B17" s="10">
        <v>4711150</v>
      </c>
      <c r="C17" s="12">
        <v>5845.3</v>
      </c>
      <c r="D17" s="12">
        <v>4567.8</v>
      </c>
      <c r="E17" s="12">
        <f t="shared" si="0"/>
        <v>78.144834311327045</v>
      </c>
      <c r="F17" s="21">
        <v>4456.3</v>
      </c>
      <c r="G17" s="21">
        <f t="shared" si="1"/>
        <v>111.5</v>
      </c>
      <c r="H17"/>
      <c r="I17"/>
    </row>
    <row r="18" spans="1:9" ht="18" customHeight="1" x14ac:dyDescent="0.25">
      <c r="A18" s="4" t="s">
        <v>22</v>
      </c>
      <c r="B18" s="10">
        <v>4711161</v>
      </c>
      <c r="C18" s="12">
        <v>34194.9</v>
      </c>
      <c r="D18" s="12">
        <v>25430</v>
      </c>
      <c r="E18" s="12">
        <f t="shared" si="0"/>
        <v>74.367815083535845</v>
      </c>
      <c r="F18" s="21">
        <v>19074.8</v>
      </c>
      <c r="G18" s="21">
        <f t="shared" si="1"/>
        <v>6355.2000000000007</v>
      </c>
      <c r="H18"/>
      <c r="I18"/>
    </row>
    <row r="19" spans="1:9" ht="18" customHeight="1" x14ac:dyDescent="0.25">
      <c r="A19" s="4" t="s">
        <v>23</v>
      </c>
      <c r="B19" s="10">
        <v>4711162</v>
      </c>
      <c r="C19" s="12">
        <v>54.8</v>
      </c>
      <c r="D19" s="12">
        <v>45.3</v>
      </c>
      <c r="E19" s="12">
        <f t="shared" si="0"/>
        <v>82.664233576642332</v>
      </c>
      <c r="F19" s="21">
        <v>45.3</v>
      </c>
      <c r="G19" s="21">
        <f t="shared" si="1"/>
        <v>0</v>
      </c>
      <c r="H19"/>
      <c r="I19"/>
    </row>
    <row r="20" spans="1:9" ht="18" customHeight="1" x14ac:dyDescent="0.25">
      <c r="A20" s="4" t="s">
        <v>44</v>
      </c>
      <c r="B20" s="10">
        <v>4711170</v>
      </c>
      <c r="C20" s="12">
        <v>5155.7</v>
      </c>
      <c r="D20" s="12">
        <v>4080.5</v>
      </c>
      <c r="E20" s="12">
        <f t="shared" si="0"/>
        <v>79.145411874236288</v>
      </c>
      <c r="F20" s="21">
        <v>2737.1</v>
      </c>
      <c r="G20" s="21">
        <f t="shared" si="1"/>
        <v>1343.4</v>
      </c>
      <c r="H20"/>
      <c r="I20"/>
    </row>
    <row r="21" spans="1:9" ht="21.75" customHeight="1" x14ac:dyDescent="0.25">
      <c r="A21" s="2" t="s">
        <v>9</v>
      </c>
      <c r="B21" s="3">
        <v>4713000</v>
      </c>
      <c r="C21" s="11">
        <f>SUM(C22:C31)</f>
        <v>76958.3</v>
      </c>
      <c r="D21" s="11">
        <f t="shared" ref="D21:F21" si="3">SUM(D22:D31)</f>
        <v>59542.7</v>
      </c>
      <c r="E21" s="11">
        <f t="shared" si="0"/>
        <v>77.370082239342594</v>
      </c>
      <c r="F21" s="11">
        <f t="shared" si="3"/>
        <v>49994.799999999996</v>
      </c>
      <c r="G21" s="20">
        <f t="shared" si="1"/>
        <v>9547.9000000000015</v>
      </c>
      <c r="H21"/>
      <c r="I21"/>
    </row>
    <row r="22" spans="1:9" ht="45.75" customHeight="1" x14ac:dyDescent="0.25">
      <c r="A22" s="4" t="s">
        <v>24</v>
      </c>
      <c r="B22" s="10">
        <v>4713104</v>
      </c>
      <c r="C22" s="12">
        <v>30614.1</v>
      </c>
      <c r="D22" s="12">
        <v>26599</v>
      </c>
      <c r="E22" s="12">
        <f t="shared" si="0"/>
        <v>86.884801447698948</v>
      </c>
      <c r="F22" s="21">
        <v>18895.7</v>
      </c>
      <c r="G22" s="21">
        <f t="shared" si="1"/>
        <v>7703.2999999999993</v>
      </c>
      <c r="H22"/>
      <c r="I22"/>
    </row>
    <row r="23" spans="1:9" ht="54.75" customHeight="1" x14ac:dyDescent="0.25">
      <c r="A23" s="4" t="s">
        <v>45</v>
      </c>
      <c r="B23" s="10">
        <v>4713111</v>
      </c>
      <c r="C23" s="12">
        <v>60</v>
      </c>
      <c r="D23" s="12">
        <v>58.2</v>
      </c>
      <c r="E23" s="12">
        <f t="shared" si="0"/>
        <v>97.000000000000014</v>
      </c>
      <c r="F23" s="21">
        <v>0</v>
      </c>
      <c r="G23" s="21">
        <f t="shared" si="1"/>
        <v>58.2</v>
      </c>
      <c r="H23"/>
      <c r="I23"/>
    </row>
    <row r="24" spans="1:9" ht="28.5" customHeight="1" x14ac:dyDescent="0.25">
      <c r="A24" s="4" t="s">
        <v>25</v>
      </c>
      <c r="B24" s="10">
        <v>4713121</v>
      </c>
      <c r="C24" s="12">
        <v>7208.8</v>
      </c>
      <c r="D24" s="12">
        <v>5898.8</v>
      </c>
      <c r="E24" s="12">
        <f t="shared" si="0"/>
        <v>81.827766063699926</v>
      </c>
      <c r="F24" s="21">
        <v>5047.1000000000004</v>
      </c>
      <c r="G24" s="21">
        <f t="shared" si="1"/>
        <v>851.69999999999982</v>
      </c>
      <c r="H24"/>
      <c r="I24"/>
    </row>
    <row r="25" spans="1:9" ht="18.75" customHeight="1" x14ac:dyDescent="0.25">
      <c r="A25" s="4" t="s">
        <v>26</v>
      </c>
      <c r="B25" s="10">
        <v>4713123</v>
      </c>
      <c r="C25" s="12">
        <v>49.1</v>
      </c>
      <c r="D25" s="12">
        <v>0</v>
      </c>
      <c r="E25" s="12">
        <f t="shared" si="0"/>
        <v>0</v>
      </c>
      <c r="F25" s="21">
        <v>61.1</v>
      </c>
      <c r="G25" s="21">
        <f t="shared" si="1"/>
        <v>-61.1</v>
      </c>
      <c r="H25"/>
      <c r="I25"/>
    </row>
    <row r="26" spans="1:9" ht="18.75" customHeight="1" x14ac:dyDescent="0.25">
      <c r="A26" s="4" t="s">
        <v>27</v>
      </c>
      <c r="B26" s="10">
        <v>4713132</v>
      </c>
      <c r="C26" s="12">
        <v>14418</v>
      </c>
      <c r="D26" s="12">
        <v>9358.5</v>
      </c>
      <c r="E26" s="12">
        <f t="shared" si="0"/>
        <v>64.908447773616317</v>
      </c>
      <c r="F26" s="21">
        <v>8319.2999999999993</v>
      </c>
      <c r="G26" s="21">
        <f t="shared" si="1"/>
        <v>1039.2000000000007</v>
      </c>
      <c r="H26"/>
      <c r="I26"/>
    </row>
    <row r="27" spans="1:9" ht="18.75" customHeight="1" x14ac:dyDescent="0.25">
      <c r="A27" s="4" t="s">
        <v>28</v>
      </c>
      <c r="B27" s="10">
        <v>4713133</v>
      </c>
      <c r="C27" s="12">
        <v>150</v>
      </c>
      <c r="D27" s="12">
        <v>0</v>
      </c>
      <c r="E27" s="12">
        <f t="shared" si="0"/>
        <v>0</v>
      </c>
      <c r="F27" s="21">
        <v>73.599999999999994</v>
      </c>
      <c r="G27" s="21">
        <f t="shared" si="1"/>
        <v>-73.599999999999994</v>
      </c>
      <c r="H27"/>
      <c r="I27"/>
    </row>
    <row r="28" spans="1:9" ht="45" customHeight="1" x14ac:dyDescent="0.25">
      <c r="A28" s="4" t="s">
        <v>29</v>
      </c>
      <c r="B28" s="10">
        <v>4713192</v>
      </c>
      <c r="C28" s="12">
        <v>1106.3</v>
      </c>
      <c r="D28" s="12">
        <v>826.7</v>
      </c>
      <c r="E28" s="12">
        <f t="shared" si="0"/>
        <v>74.726566030913872</v>
      </c>
      <c r="F28" s="21">
        <v>305</v>
      </c>
      <c r="G28" s="21">
        <f t="shared" si="1"/>
        <v>521.70000000000005</v>
      </c>
      <c r="H28"/>
      <c r="I28"/>
    </row>
    <row r="29" spans="1:9" ht="22.5" customHeight="1" x14ac:dyDescent="0.25">
      <c r="A29" s="4" t="s">
        <v>10</v>
      </c>
      <c r="B29" s="10">
        <v>4713210</v>
      </c>
      <c r="C29" s="12">
        <v>76.599999999999994</v>
      </c>
      <c r="D29" s="12">
        <v>0</v>
      </c>
      <c r="E29" s="12">
        <f t="shared" si="0"/>
        <v>0</v>
      </c>
      <c r="F29" s="21">
        <v>48.8</v>
      </c>
      <c r="G29" s="21">
        <f t="shared" si="1"/>
        <v>-48.8</v>
      </c>
      <c r="H29"/>
      <c r="I29"/>
    </row>
    <row r="30" spans="1:9" ht="33.75" customHeight="1" x14ac:dyDescent="0.25">
      <c r="A30" s="4" t="s">
        <v>30</v>
      </c>
      <c r="B30" s="10">
        <v>4713241</v>
      </c>
      <c r="C30" s="12">
        <v>12011.4</v>
      </c>
      <c r="D30" s="12">
        <v>8837.4</v>
      </c>
      <c r="E30" s="12">
        <f t="shared" si="0"/>
        <v>73.575103651531052</v>
      </c>
      <c r="F30" s="21">
        <v>8214.2999999999993</v>
      </c>
      <c r="G30" s="21">
        <f t="shared" si="1"/>
        <v>623.10000000000036</v>
      </c>
      <c r="H30"/>
      <c r="I30"/>
    </row>
    <row r="31" spans="1:9" ht="32.25" customHeight="1" x14ac:dyDescent="0.25">
      <c r="A31" s="4" t="s">
        <v>31</v>
      </c>
      <c r="B31" s="10">
        <v>4713242</v>
      </c>
      <c r="C31" s="12">
        <v>11264</v>
      </c>
      <c r="D31" s="12">
        <v>7964.1</v>
      </c>
      <c r="E31" s="12">
        <f t="shared" si="0"/>
        <v>70.704012784090907</v>
      </c>
      <c r="F31" s="21">
        <v>9029.9</v>
      </c>
      <c r="G31" s="21">
        <f t="shared" si="1"/>
        <v>-1065.7999999999993</v>
      </c>
      <c r="H31"/>
      <c r="I31"/>
    </row>
    <row r="32" spans="1:9" ht="21" customHeight="1" x14ac:dyDescent="0.25">
      <c r="A32" s="2" t="s">
        <v>11</v>
      </c>
      <c r="B32" s="3">
        <v>4714000</v>
      </c>
      <c r="C32" s="11">
        <f>SUM(C33:C36)</f>
        <v>23824.400000000001</v>
      </c>
      <c r="D32" s="11">
        <f t="shared" ref="D32:F32" si="4">SUM(D33:D36)</f>
        <v>18899.800000000003</v>
      </c>
      <c r="E32" s="11">
        <f t="shared" si="0"/>
        <v>79.329594869125771</v>
      </c>
      <c r="F32" s="11">
        <f t="shared" si="4"/>
        <v>21180.9</v>
      </c>
      <c r="G32" s="20">
        <f t="shared" si="1"/>
        <v>-2281.0999999999985</v>
      </c>
      <c r="H32"/>
      <c r="I32"/>
    </row>
    <row r="33" spans="1:9" ht="21" customHeight="1" x14ac:dyDescent="0.25">
      <c r="A33" s="4" t="s">
        <v>32</v>
      </c>
      <c r="B33" s="10">
        <v>4714030</v>
      </c>
      <c r="C33" s="12">
        <v>16665.3</v>
      </c>
      <c r="D33" s="12">
        <v>13361.7</v>
      </c>
      <c r="E33" s="12">
        <f t="shared" si="0"/>
        <v>80.176774495508639</v>
      </c>
      <c r="F33" s="21">
        <v>12852.4</v>
      </c>
      <c r="G33" s="21">
        <f t="shared" si="1"/>
        <v>509.30000000000109</v>
      </c>
      <c r="H33"/>
      <c r="I33"/>
    </row>
    <row r="34" spans="1:9" ht="33" customHeight="1" x14ac:dyDescent="0.25">
      <c r="A34" s="4" t="s">
        <v>33</v>
      </c>
      <c r="B34" s="10">
        <v>4714060</v>
      </c>
      <c r="C34" s="12">
        <v>4469.5</v>
      </c>
      <c r="D34" s="12">
        <v>3647.9</v>
      </c>
      <c r="E34" s="12">
        <f t="shared" si="0"/>
        <v>81.617630607450494</v>
      </c>
      <c r="F34" s="21">
        <v>3407.1</v>
      </c>
      <c r="G34" s="21">
        <f t="shared" si="1"/>
        <v>240.80000000000018</v>
      </c>
      <c r="H34"/>
      <c r="I34"/>
    </row>
    <row r="35" spans="1:9" ht="31.5" customHeight="1" x14ac:dyDescent="0.25">
      <c r="A35" s="4" t="s">
        <v>34</v>
      </c>
      <c r="B35" s="10">
        <v>4714081</v>
      </c>
      <c r="C35" s="12">
        <v>2128.1999999999998</v>
      </c>
      <c r="D35" s="12">
        <v>1890.2</v>
      </c>
      <c r="E35" s="12">
        <f t="shared" si="0"/>
        <v>88.816840522507292</v>
      </c>
      <c r="F35" s="21">
        <v>1734</v>
      </c>
      <c r="G35" s="21">
        <f t="shared" si="1"/>
        <v>156.20000000000005</v>
      </c>
      <c r="H35"/>
      <c r="I35"/>
    </row>
    <row r="36" spans="1:9" ht="21" customHeight="1" x14ac:dyDescent="0.25">
      <c r="A36" s="4" t="s">
        <v>35</v>
      </c>
      <c r="B36" s="10">
        <v>4714082</v>
      </c>
      <c r="C36" s="12">
        <v>561.4</v>
      </c>
      <c r="D36" s="12">
        <v>0</v>
      </c>
      <c r="E36" s="12">
        <f t="shared" si="0"/>
        <v>0</v>
      </c>
      <c r="F36" s="21">
        <v>3187.4</v>
      </c>
      <c r="G36" s="21">
        <f t="shared" si="1"/>
        <v>-3187.4</v>
      </c>
      <c r="H36"/>
      <c r="I36"/>
    </row>
    <row r="37" spans="1:9" ht="21" customHeight="1" x14ac:dyDescent="0.25">
      <c r="A37" s="2" t="s">
        <v>12</v>
      </c>
      <c r="B37" s="3">
        <v>4715000</v>
      </c>
      <c r="C37" s="11">
        <f>C38+C39</f>
        <v>30981.7</v>
      </c>
      <c r="D37" s="11">
        <f t="shared" ref="D37:F37" si="5">D38+D39</f>
        <v>20936.199999999997</v>
      </c>
      <c r="E37" s="11">
        <f t="shared" si="0"/>
        <v>67.576020683177475</v>
      </c>
      <c r="F37" s="11">
        <f t="shared" si="5"/>
        <v>19644.599999999999</v>
      </c>
      <c r="G37" s="20">
        <f t="shared" si="1"/>
        <v>1291.5999999999985</v>
      </c>
      <c r="H37"/>
      <c r="I37"/>
    </row>
    <row r="38" spans="1:9" ht="31.5" customHeight="1" x14ac:dyDescent="0.25">
      <c r="A38" s="4" t="s">
        <v>36</v>
      </c>
      <c r="B38" s="10">
        <v>4715031</v>
      </c>
      <c r="C38" s="12">
        <v>30421.9</v>
      </c>
      <c r="D38" s="12">
        <v>20579.099999999999</v>
      </c>
      <c r="E38" s="12">
        <f t="shared" si="0"/>
        <v>67.645676305556194</v>
      </c>
      <c r="F38" s="21">
        <v>19561.8</v>
      </c>
      <c r="G38" s="21">
        <f t="shared" si="1"/>
        <v>1017.2999999999993</v>
      </c>
      <c r="H38"/>
      <c r="I38"/>
    </row>
    <row r="39" spans="1:9" ht="46.5" customHeight="1" x14ac:dyDescent="0.25">
      <c r="A39" s="4" t="s">
        <v>37</v>
      </c>
      <c r="B39" s="10">
        <v>4715061</v>
      </c>
      <c r="C39" s="12">
        <v>559.79999999999995</v>
      </c>
      <c r="D39" s="12">
        <v>357.1</v>
      </c>
      <c r="E39" s="12">
        <f t="shared" si="0"/>
        <v>63.790639514112193</v>
      </c>
      <c r="F39" s="21">
        <v>82.8</v>
      </c>
      <c r="G39" s="21">
        <f t="shared" si="1"/>
        <v>274.3</v>
      </c>
      <c r="H39"/>
      <c r="I39"/>
    </row>
    <row r="40" spans="1:9" ht="24.75" customHeight="1" x14ac:dyDescent="0.25">
      <c r="A40" s="2" t="s">
        <v>13</v>
      </c>
      <c r="B40" s="3">
        <v>4716000</v>
      </c>
      <c r="C40" s="11">
        <f>SUM(C41:C42)</f>
        <v>49439.9</v>
      </c>
      <c r="D40" s="11">
        <f t="shared" ref="D40:F40" si="6">SUM(D41:D42)</f>
        <v>43486.8</v>
      </c>
      <c r="E40" s="11">
        <f t="shared" si="0"/>
        <v>87.958915774506025</v>
      </c>
      <c r="F40" s="11">
        <f t="shared" si="6"/>
        <v>35801.800000000003</v>
      </c>
      <c r="G40" s="20">
        <f t="shared" si="1"/>
        <v>7685</v>
      </c>
      <c r="H40"/>
      <c r="I40"/>
    </row>
    <row r="41" spans="1:9" ht="21" customHeight="1" x14ac:dyDescent="0.25">
      <c r="A41" s="4" t="s">
        <v>40</v>
      </c>
      <c r="B41" s="10">
        <v>4716011</v>
      </c>
      <c r="C41" s="12">
        <v>6904.1</v>
      </c>
      <c r="D41" s="12">
        <v>6904</v>
      </c>
      <c r="E41" s="12">
        <f t="shared" si="0"/>
        <v>99.998551585289903</v>
      </c>
      <c r="F41" s="21">
        <v>0</v>
      </c>
      <c r="G41" s="21">
        <f t="shared" si="1"/>
        <v>6904</v>
      </c>
      <c r="H41"/>
      <c r="I41"/>
    </row>
    <row r="42" spans="1:9" ht="21" customHeight="1" x14ac:dyDescent="0.25">
      <c r="A42" s="4" t="s">
        <v>38</v>
      </c>
      <c r="B42" s="10">
        <v>4716030</v>
      </c>
      <c r="C42" s="12">
        <v>42535.8</v>
      </c>
      <c r="D42" s="12">
        <v>36582.800000000003</v>
      </c>
      <c r="E42" s="12">
        <f t="shared" si="0"/>
        <v>86.004730133205442</v>
      </c>
      <c r="F42" s="21">
        <v>35801.800000000003</v>
      </c>
      <c r="G42" s="21">
        <f t="shared" si="1"/>
        <v>781</v>
      </c>
      <c r="H42"/>
      <c r="I42"/>
    </row>
    <row r="43" spans="1:9" ht="21" customHeight="1" x14ac:dyDescent="0.25">
      <c r="A43" s="2" t="s">
        <v>14</v>
      </c>
      <c r="B43" s="3"/>
      <c r="C43" s="11">
        <f>C8+C11+C21+C32+C37+C40</f>
        <v>2236260.9</v>
      </c>
      <c r="D43" s="11">
        <f>D8+D11+D21+D32+D37+D40</f>
        <v>1777149.0000000002</v>
      </c>
      <c r="E43" s="11">
        <f t="shared" si="0"/>
        <v>79.469662953906678</v>
      </c>
      <c r="F43" s="11">
        <f>F8+F11+F21+F32+F37+F40</f>
        <v>1671105.4000000004</v>
      </c>
      <c r="G43" s="20">
        <f t="shared" si="1"/>
        <v>106043.59999999986</v>
      </c>
      <c r="H43"/>
      <c r="I43"/>
    </row>
    <row r="44" spans="1:9" ht="21" customHeight="1" x14ac:dyDescent="0.25">
      <c r="A44" s="3" t="s">
        <v>15</v>
      </c>
      <c r="B44" s="10"/>
      <c r="C44" s="12"/>
      <c r="D44" s="12"/>
      <c r="E44" s="11"/>
      <c r="F44" s="19"/>
      <c r="G44" s="21"/>
      <c r="H44"/>
      <c r="I44"/>
    </row>
    <row r="45" spans="1:9" ht="22.5" customHeight="1" x14ac:dyDescent="0.25">
      <c r="A45" s="2" t="s">
        <v>5</v>
      </c>
      <c r="B45" s="3">
        <v>4710100</v>
      </c>
      <c r="C45" s="11">
        <f>C46</f>
        <v>0</v>
      </c>
      <c r="D45" s="11">
        <f t="shared" ref="D45:F45" si="7">D46</f>
        <v>0</v>
      </c>
      <c r="E45" s="14" t="e">
        <f t="shared" si="0"/>
        <v>#DIV/0!</v>
      </c>
      <c r="F45" s="11">
        <f t="shared" si="7"/>
        <v>2534.5</v>
      </c>
      <c r="G45" s="21">
        <f t="shared" si="1"/>
        <v>-2534.5</v>
      </c>
      <c r="H45"/>
      <c r="I45"/>
    </row>
    <row r="46" spans="1:9" ht="34.5" customHeight="1" x14ac:dyDescent="0.25">
      <c r="A46" s="4" t="s">
        <v>7</v>
      </c>
      <c r="B46" s="10">
        <v>4710160</v>
      </c>
      <c r="C46" s="12">
        <v>0</v>
      </c>
      <c r="D46" s="12">
        <v>0</v>
      </c>
      <c r="E46" s="14" t="e">
        <f t="shared" si="0"/>
        <v>#DIV/0!</v>
      </c>
      <c r="F46" s="19">
        <v>2534.5</v>
      </c>
      <c r="G46" s="21">
        <f t="shared" si="1"/>
        <v>-2534.5</v>
      </c>
      <c r="H46"/>
      <c r="I46"/>
    </row>
    <row r="47" spans="1:9" ht="18" customHeight="1" x14ac:dyDescent="0.25">
      <c r="A47" s="2" t="s">
        <v>8</v>
      </c>
      <c r="B47" s="3">
        <v>4711000</v>
      </c>
      <c r="C47" s="11">
        <f>SUM(C48:C55)</f>
        <v>266535.40000000002</v>
      </c>
      <c r="D47" s="11">
        <f t="shared" ref="D47:F47" si="8">SUM(D48:D55)</f>
        <v>162846.90000000002</v>
      </c>
      <c r="E47" s="11">
        <f t="shared" si="0"/>
        <v>61.097662824525379</v>
      </c>
      <c r="F47" s="11">
        <f t="shared" si="8"/>
        <v>116088.89999999998</v>
      </c>
      <c r="G47" s="20">
        <f t="shared" si="1"/>
        <v>46758.000000000044</v>
      </c>
      <c r="H47"/>
      <c r="I47"/>
    </row>
    <row r="48" spans="1:9" ht="21" customHeight="1" x14ac:dyDescent="0.25">
      <c r="A48" s="4" t="s">
        <v>20</v>
      </c>
      <c r="B48" s="10">
        <v>4711010</v>
      </c>
      <c r="C48" s="12">
        <v>119049.1</v>
      </c>
      <c r="D48" s="12">
        <v>62832.4</v>
      </c>
      <c r="E48" s="12">
        <f t="shared" si="0"/>
        <v>52.778559434720627</v>
      </c>
      <c r="F48" s="21">
        <v>44456.4</v>
      </c>
      <c r="G48" s="21">
        <f t="shared" si="1"/>
        <v>18376</v>
      </c>
      <c r="H48"/>
      <c r="I48"/>
    </row>
    <row r="49" spans="1:9" ht="46.5" customHeight="1" x14ac:dyDescent="0.25">
      <c r="A49" s="4" t="s">
        <v>49</v>
      </c>
      <c r="B49" s="10">
        <v>4711020</v>
      </c>
      <c r="C49" s="12">
        <v>128299.5</v>
      </c>
      <c r="D49" s="12">
        <v>88170.8</v>
      </c>
      <c r="E49" s="12">
        <f t="shared" si="0"/>
        <v>68.722637266707977</v>
      </c>
      <c r="F49" s="21">
        <v>64222.6</v>
      </c>
      <c r="G49" s="21">
        <f t="shared" si="1"/>
        <v>23948.200000000004</v>
      </c>
      <c r="H49"/>
      <c r="I49"/>
    </row>
    <row r="50" spans="1:9" ht="43.5" customHeight="1" x14ac:dyDescent="0.25">
      <c r="A50" s="4" t="s">
        <v>50</v>
      </c>
      <c r="B50" s="10">
        <v>4711030</v>
      </c>
      <c r="C50" s="12">
        <v>1465</v>
      </c>
      <c r="D50" s="12">
        <v>853.4</v>
      </c>
      <c r="E50" s="12">
        <f t="shared" si="0"/>
        <v>58.25255972696246</v>
      </c>
      <c r="F50" s="21">
        <v>191.5</v>
      </c>
      <c r="G50" s="21">
        <f t="shared" si="1"/>
        <v>661.9</v>
      </c>
      <c r="H50"/>
      <c r="I50"/>
    </row>
    <row r="51" spans="1:9" ht="30.75" customHeight="1" x14ac:dyDescent="0.25">
      <c r="A51" s="4" t="s">
        <v>21</v>
      </c>
      <c r="B51" s="10">
        <v>4711090</v>
      </c>
      <c r="C51" s="12">
        <v>4063.5</v>
      </c>
      <c r="D51" s="12">
        <v>1625.7</v>
      </c>
      <c r="E51" s="12">
        <f t="shared" si="0"/>
        <v>40.007382798080478</v>
      </c>
      <c r="F51" s="21">
        <v>1898.2</v>
      </c>
      <c r="G51" s="21">
        <f t="shared" si="1"/>
        <v>-272.5</v>
      </c>
      <c r="H51"/>
      <c r="I51"/>
    </row>
    <row r="52" spans="1:9" ht="21" customHeight="1" x14ac:dyDescent="0.25">
      <c r="A52" s="4" t="s">
        <v>52</v>
      </c>
      <c r="B52" s="10">
        <v>4711100</v>
      </c>
      <c r="C52" s="12">
        <v>10835.1</v>
      </c>
      <c r="D52" s="12">
        <v>7662.6</v>
      </c>
      <c r="E52" s="12">
        <f t="shared" si="0"/>
        <v>70.720159481684533</v>
      </c>
      <c r="F52" s="21">
        <v>4892.3999999999996</v>
      </c>
      <c r="G52" s="21">
        <f t="shared" si="1"/>
        <v>2770.2000000000007</v>
      </c>
      <c r="H52"/>
      <c r="I52"/>
    </row>
    <row r="53" spans="1:9" ht="21.75" customHeight="1" x14ac:dyDescent="0.25">
      <c r="A53" s="4" t="s">
        <v>53</v>
      </c>
      <c r="B53" s="10">
        <v>4711150</v>
      </c>
      <c r="C53" s="12">
        <v>81</v>
      </c>
      <c r="D53" s="12">
        <v>78.2</v>
      </c>
      <c r="E53" s="12">
        <f t="shared" si="0"/>
        <v>96.543209876543216</v>
      </c>
      <c r="F53" s="21">
        <v>0</v>
      </c>
      <c r="G53" s="21">
        <f t="shared" si="1"/>
        <v>78.2</v>
      </c>
      <c r="H53"/>
      <c r="I53"/>
    </row>
    <row r="54" spans="1:9" ht="17.25" customHeight="1" x14ac:dyDescent="0.25">
      <c r="A54" s="4" t="s">
        <v>22</v>
      </c>
      <c r="B54" s="10">
        <v>4711161</v>
      </c>
      <c r="C54" s="12">
        <v>1275</v>
      </c>
      <c r="D54" s="12">
        <v>1160.3</v>
      </c>
      <c r="E54" s="12">
        <f t="shared" si="0"/>
        <v>91.003921568627447</v>
      </c>
      <c r="F54" s="21">
        <v>11.9</v>
      </c>
      <c r="G54" s="21">
        <f t="shared" si="1"/>
        <v>1148.3999999999999</v>
      </c>
      <c r="H54"/>
      <c r="I54"/>
    </row>
    <row r="55" spans="1:9" ht="20.25" customHeight="1" x14ac:dyDescent="0.25">
      <c r="A55" s="4" t="s">
        <v>44</v>
      </c>
      <c r="B55" s="10">
        <v>4711170</v>
      </c>
      <c r="C55" s="12">
        <v>1467.2</v>
      </c>
      <c r="D55" s="12">
        <v>463.5</v>
      </c>
      <c r="E55" s="12">
        <f t="shared" si="0"/>
        <v>31.590785169029445</v>
      </c>
      <c r="F55" s="21">
        <v>415.9</v>
      </c>
      <c r="G55" s="21">
        <f t="shared" si="1"/>
        <v>47.600000000000023</v>
      </c>
      <c r="H55"/>
      <c r="I55"/>
    </row>
    <row r="56" spans="1:9" ht="21" customHeight="1" x14ac:dyDescent="0.25">
      <c r="A56" s="2" t="s">
        <v>9</v>
      </c>
      <c r="B56" s="3">
        <v>4713000</v>
      </c>
      <c r="C56" s="11">
        <f>SUM(C57:C65)</f>
        <v>8502.1</v>
      </c>
      <c r="D56" s="11">
        <f>SUM(D57:D65)</f>
        <v>7329.1</v>
      </c>
      <c r="E56" s="11">
        <f t="shared" si="0"/>
        <v>86.203408569647493</v>
      </c>
      <c r="F56" s="11">
        <f>SUM(F57:F65)</f>
        <v>15868.900000000001</v>
      </c>
      <c r="G56" s="11">
        <f>SUM(G57:G65)</f>
        <v>-8539.8000000000011</v>
      </c>
      <c r="H56"/>
      <c r="I56"/>
    </row>
    <row r="57" spans="1:9" ht="46.5" customHeight="1" x14ac:dyDescent="0.25">
      <c r="A57" s="4" t="s">
        <v>24</v>
      </c>
      <c r="B57" s="10">
        <v>4713104</v>
      </c>
      <c r="C57" s="12">
        <v>0</v>
      </c>
      <c r="D57" s="12">
        <v>165.7</v>
      </c>
      <c r="E57" s="14" t="e">
        <f t="shared" si="0"/>
        <v>#DIV/0!</v>
      </c>
      <c r="F57" s="21">
        <v>0</v>
      </c>
      <c r="G57" s="21">
        <f t="shared" si="1"/>
        <v>165.7</v>
      </c>
      <c r="H57"/>
      <c r="I57"/>
    </row>
    <row r="58" spans="1:9" ht="55.5" customHeight="1" x14ac:dyDescent="0.25">
      <c r="A58" s="4" t="s">
        <v>45</v>
      </c>
      <c r="B58" s="10">
        <v>4713111</v>
      </c>
      <c r="C58" s="12">
        <v>60</v>
      </c>
      <c r="D58" s="12">
        <v>56.3</v>
      </c>
      <c r="E58" s="12">
        <f t="shared" si="0"/>
        <v>93.833333333333329</v>
      </c>
      <c r="F58" s="21">
        <v>70.3</v>
      </c>
      <c r="G58" s="21">
        <f t="shared" si="1"/>
        <v>-14</v>
      </c>
      <c r="H58"/>
      <c r="I58"/>
    </row>
    <row r="59" spans="1:9" ht="31.5" customHeight="1" x14ac:dyDescent="0.25">
      <c r="A59" s="4" t="s">
        <v>25</v>
      </c>
      <c r="B59" s="10">
        <v>4713121</v>
      </c>
      <c r="C59" s="12">
        <v>250</v>
      </c>
      <c r="D59" s="12">
        <v>0</v>
      </c>
      <c r="E59" s="12">
        <f t="shared" si="0"/>
        <v>0</v>
      </c>
      <c r="F59" s="21">
        <v>0</v>
      </c>
      <c r="G59" s="21">
        <f t="shared" si="1"/>
        <v>0</v>
      </c>
      <c r="H59"/>
      <c r="I59"/>
    </row>
    <row r="60" spans="1:9" ht="22.5" customHeight="1" x14ac:dyDescent="0.25">
      <c r="A60" s="4" t="s">
        <v>27</v>
      </c>
      <c r="B60" s="10">
        <v>4713132</v>
      </c>
      <c r="C60" s="12">
        <v>1093.9000000000001</v>
      </c>
      <c r="D60" s="12">
        <v>141.5</v>
      </c>
      <c r="E60" s="12">
        <f t="shared" si="0"/>
        <v>12.935368863698693</v>
      </c>
      <c r="F60" s="21">
        <v>660.9</v>
      </c>
      <c r="G60" s="21">
        <f t="shared" si="1"/>
        <v>-519.4</v>
      </c>
      <c r="H60"/>
      <c r="I60"/>
    </row>
    <row r="61" spans="1:9" ht="138" customHeight="1" x14ac:dyDescent="0.25">
      <c r="A61" s="4" t="s">
        <v>58</v>
      </c>
      <c r="B61" s="10">
        <v>4713221</v>
      </c>
      <c r="C61" s="12">
        <v>0</v>
      </c>
      <c r="D61" s="12">
        <v>0</v>
      </c>
      <c r="E61" s="13" t="e">
        <f t="shared" si="0"/>
        <v>#DIV/0!</v>
      </c>
      <c r="F61" s="21">
        <v>5553.1</v>
      </c>
      <c r="G61" s="21">
        <f t="shared" si="1"/>
        <v>-5553.1</v>
      </c>
      <c r="H61"/>
      <c r="I61"/>
    </row>
    <row r="62" spans="1:9" ht="151.5" customHeight="1" x14ac:dyDescent="0.25">
      <c r="A62" s="4" t="s">
        <v>59</v>
      </c>
      <c r="B62" s="10">
        <v>4713222</v>
      </c>
      <c r="C62" s="12">
        <v>5598.2</v>
      </c>
      <c r="D62" s="12">
        <v>5598.2</v>
      </c>
      <c r="E62" s="12">
        <f t="shared" si="0"/>
        <v>100</v>
      </c>
      <c r="F62" s="21">
        <v>0</v>
      </c>
      <c r="G62" s="21">
        <f t="shared" si="1"/>
        <v>5598.2</v>
      </c>
      <c r="H62"/>
      <c r="I62"/>
    </row>
    <row r="63" spans="1:9" ht="150.75" customHeight="1" x14ac:dyDescent="0.25">
      <c r="A63" s="4" t="s">
        <v>46</v>
      </c>
      <c r="B63" s="10">
        <v>4713223</v>
      </c>
      <c r="C63" s="12">
        <v>0</v>
      </c>
      <c r="D63" s="12">
        <v>0</v>
      </c>
      <c r="E63" s="13" t="e">
        <f t="shared" si="0"/>
        <v>#DIV/0!</v>
      </c>
      <c r="F63" s="21">
        <v>9399.1</v>
      </c>
      <c r="G63" s="21">
        <f t="shared" si="1"/>
        <v>-9399.1</v>
      </c>
      <c r="H63"/>
      <c r="I63"/>
    </row>
    <row r="64" spans="1:9" ht="31.5" customHeight="1" x14ac:dyDescent="0.25">
      <c r="A64" s="4" t="s">
        <v>30</v>
      </c>
      <c r="B64" s="10">
        <v>4713241</v>
      </c>
      <c r="C64" s="12">
        <v>1500</v>
      </c>
      <c r="D64" s="12">
        <v>1367.4</v>
      </c>
      <c r="E64" s="12">
        <f t="shared" si="0"/>
        <v>91.160000000000011</v>
      </c>
      <c r="F64" s="21">
        <v>0</v>
      </c>
      <c r="G64" s="21">
        <f t="shared" si="1"/>
        <v>1367.4</v>
      </c>
      <c r="H64"/>
      <c r="I64"/>
    </row>
    <row r="65" spans="1:9" ht="29.25" customHeight="1" x14ac:dyDescent="0.25">
      <c r="A65" s="4" t="s">
        <v>31</v>
      </c>
      <c r="B65" s="10">
        <v>4713242</v>
      </c>
      <c r="C65" s="12">
        <v>0</v>
      </c>
      <c r="D65" s="12">
        <v>0</v>
      </c>
      <c r="E65" s="13" t="e">
        <f t="shared" si="0"/>
        <v>#DIV/0!</v>
      </c>
      <c r="F65" s="21">
        <v>185.5</v>
      </c>
      <c r="G65" s="21">
        <f t="shared" si="1"/>
        <v>-185.5</v>
      </c>
      <c r="H65"/>
      <c r="I65"/>
    </row>
    <row r="66" spans="1:9" ht="21" customHeight="1" x14ac:dyDescent="0.25">
      <c r="A66" s="2" t="s">
        <v>11</v>
      </c>
      <c r="B66" s="3">
        <v>4714000</v>
      </c>
      <c r="C66" s="11">
        <f>SUM(C67:C68)</f>
        <v>6425</v>
      </c>
      <c r="D66" s="11">
        <f t="shared" ref="D66:F66" si="9">SUM(D67:D68)</f>
        <v>3707.9</v>
      </c>
      <c r="E66" s="11">
        <f t="shared" si="0"/>
        <v>57.710505836575877</v>
      </c>
      <c r="F66" s="11">
        <f t="shared" si="9"/>
        <v>3824.3</v>
      </c>
      <c r="G66" s="20">
        <f t="shared" si="1"/>
        <v>-116.40000000000009</v>
      </c>
      <c r="H66"/>
      <c r="I66"/>
    </row>
    <row r="67" spans="1:9" ht="18" customHeight="1" x14ac:dyDescent="0.25">
      <c r="A67" s="4" t="s">
        <v>32</v>
      </c>
      <c r="B67" s="10">
        <v>4714030</v>
      </c>
      <c r="C67" s="12">
        <v>564</v>
      </c>
      <c r="D67" s="12">
        <v>357.4</v>
      </c>
      <c r="E67" s="12">
        <f t="shared" si="0"/>
        <v>63.36879432624113</v>
      </c>
      <c r="F67" s="21">
        <v>3020.4</v>
      </c>
      <c r="G67" s="21">
        <f t="shared" si="1"/>
        <v>-2663</v>
      </c>
      <c r="H67"/>
      <c r="I67"/>
    </row>
    <row r="68" spans="1:9" ht="27.75" customHeight="1" x14ac:dyDescent="0.25">
      <c r="A68" s="4" t="s">
        <v>33</v>
      </c>
      <c r="B68" s="10">
        <v>4714060</v>
      </c>
      <c r="C68" s="12">
        <v>5861</v>
      </c>
      <c r="D68" s="12">
        <v>3350.5</v>
      </c>
      <c r="E68" s="12">
        <f t="shared" si="0"/>
        <v>57.166012625831776</v>
      </c>
      <c r="F68" s="21">
        <v>803.9</v>
      </c>
      <c r="G68" s="21">
        <f t="shared" si="1"/>
        <v>2546.6</v>
      </c>
      <c r="H68"/>
      <c r="I68"/>
    </row>
    <row r="69" spans="1:9" ht="22.5" customHeight="1" x14ac:dyDescent="0.25">
      <c r="A69" s="2" t="s">
        <v>12</v>
      </c>
      <c r="B69" s="3">
        <v>4715000</v>
      </c>
      <c r="C69" s="11">
        <f>C70+C71</f>
        <v>8266.4</v>
      </c>
      <c r="D69" s="11">
        <f t="shared" ref="D69:F69" si="10">D70+D71</f>
        <v>3048.5</v>
      </c>
      <c r="E69" s="11">
        <f t="shared" si="0"/>
        <v>36.878205748572533</v>
      </c>
      <c r="F69" s="11">
        <f t="shared" si="10"/>
        <v>17085.8</v>
      </c>
      <c r="G69" s="20">
        <f t="shared" si="1"/>
        <v>-14037.3</v>
      </c>
      <c r="H69"/>
      <c r="I69"/>
    </row>
    <row r="70" spans="1:9" ht="28.5" customHeight="1" x14ac:dyDescent="0.25">
      <c r="A70" s="4" t="s">
        <v>36</v>
      </c>
      <c r="B70" s="10">
        <v>4715031</v>
      </c>
      <c r="C70" s="12">
        <v>4066.4</v>
      </c>
      <c r="D70" s="12">
        <v>100.2</v>
      </c>
      <c r="E70" s="12">
        <f t="shared" si="0"/>
        <v>2.4640960062954949</v>
      </c>
      <c r="F70" s="21">
        <v>1134</v>
      </c>
      <c r="G70" s="21">
        <f t="shared" si="1"/>
        <v>-1033.8</v>
      </c>
      <c r="H70"/>
      <c r="I70"/>
    </row>
    <row r="71" spans="1:9" ht="19.5" customHeight="1" x14ac:dyDescent="0.25">
      <c r="A71" s="4" t="s">
        <v>39</v>
      </c>
      <c r="B71" s="10">
        <v>4715041</v>
      </c>
      <c r="C71" s="12">
        <v>4200</v>
      </c>
      <c r="D71" s="12">
        <v>2948.3</v>
      </c>
      <c r="E71" s="12">
        <f t="shared" si="0"/>
        <v>70.197619047619057</v>
      </c>
      <c r="F71" s="21">
        <v>15951.8</v>
      </c>
      <c r="G71" s="21">
        <f t="shared" si="1"/>
        <v>-13003.5</v>
      </c>
      <c r="H71"/>
      <c r="I71"/>
    </row>
    <row r="72" spans="1:9" ht="24.75" customHeight="1" x14ac:dyDescent="0.25">
      <c r="A72" s="2" t="s">
        <v>13</v>
      </c>
      <c r="B72" s="3">
        <v>4716000</v>
      </c>
      <c r="C72" s="11">
        <f>SUM(C73:C75)</f>
        <v>157811.09999999998</v>
      </c>
      <c r="D72" s="11">
        <f>SUM(D73:D75)</f>
        <v>116645.09999999999</v>
      </c>
      <c r="E72" s="11">
        <f t="shared" si="0"/>
        <v>73.914382448382909</v>
      </c>
      <c r="F72" s="11">
        <f t="shared" ref="F72" si="11">SUM(F73:F74)</f>
        <v>97158.1</v>
      </c>
      <c r="G72" s="20">
        <f t="shared" si="1"/>
        <v>19486.999999999985</v>
      </c>
      <c r="H72"/>
      <c r="I72"/>
    </row>
    <row r="73" spans="1:9" ht="19.5" customHeight="1" x14ac:dyDescent="0.25">
      <c r="A73" s="4" t="s">
        <v>40</v>
      </c>
      <c r="B73" s="10">
        <v>4716011</v>
      </c>
      <c r="C73" s="12">
        <v>133877.29999999999</v>
      </c>
      <c r="D73" s="12">
        <v>107895.4</v>
      </c>
      <c r="E73" s="12">
        <f t="shared" si="0"/>
        <v>80.592751721165584</v>
      </c>
      <c r="F73" s="21">
        <v>97158.1</v>
      </c>
      <c r="G73" s="21">
        <f t="shared" si="1"/>
        <v>10737.299999999988</v>
      </c>
      <c r="H73"/>
      <c r="I73"/>
    </row>
    <row r="74" spans="1:9" ht="19.5" customHeight="1" x14ac:dyDescent="0.25">
      <c r="A74" s="4" t="s">
        <v>47</v>
      </c>
      <c r="B74" s="10">
        <v>4716015</v>
      </c>
      <c r="C74" s="12">
        <v>21468.799999999999</v>
      </c>
      <c r="D74" s="12">
        <v>7928</v>
      </c>
      <c r="E74" s="12">
        <f t="shared" si="0"/>
        <v>36.92800715456849</v>
      </c>
      <c r="F74" s="21">
        <v>0</v>
      </c>
      <c r="G74" s="21">
        <f t="shared" si="1"/>
        <v>7928</v>
      </c>
      <c r="H74"/>
      <c r="I74"/>
    </row>
    <row r="75" spans="1:9" ht="65.25" customHeight="1" x14ac:dyDescent="0.25">
      <c r="A75" s="4" t="s">
        <v>63</v>
      </c>
      <c r="B75" s="10">
        <v>4716083</v>
      </c>
      <c r="C75" s="12">
        <v>2465</v>
      </c>
      <c r="D75" s="12">
        <v>821.7</v>
      </c>
      <c r="E75" s="12">
        <f t="shared" si="0"/>
        <v>33.334685598377284</v>
      </c>
      <c r="F75" s="21">
        <v>0</v>
      </c>
      <c r="G75" s="21">
        <f t="shared" si="1"/>
        <v>821.7</v>
      </c>
      <c r="H75"/>
      <c r="I75"/>
    </row>
    <row r="76" spans="1:9" ht="24" customHeight="1" x14ac:dyDescent="0.25">
      <c r="A76" s="2" t="s">
        <v>19</v>
      </c>
      <c r="B76" s="3">
        <v>4717300</v>
      </c>
      <c r="C76" s="11">
        <f>SUM(C77:C78)</f>
        <v>37341.599999999999</v>
      </c>
      <c r="D76" s="11">
        <f t="shared" ref="D76:F76" si="12">SUM(D77:D78)</f>
        <v>28634.3</v>
      </c>
      <c r="E76" s="11">
        <f t="shared" si="0"/>
        <v>76.68203826295607</v>
      </c>
      <c r="F76" s="11">
        <f t="shared" si="12"/>
        <v>3980.8</v>
      </c>
      <c r="G76" s="20">
        <f t="shared" si="1"/>
        <v>24653.5</v>
      </c>
      <c r="H76"/>
      <c r="I76"/>
    </row>
    <row r="77" spans="1:9" ht="19.5" customHeight="1" x14ac:dyDescent="0.25">
      <c r="A77" s="4" t="s">
        <v>54</v>
      </c>
      <c r="B77" s="10">
        <v>4717321</v>
      </c>
      <c r="C77" s="12">
        <v>30820</v>
      </c>
      <c r="D77" s="12">
        <v>22586</v>
      </c>
      <c r="E77" s="12">
        <f t="shared" si="0"/>
        <v>73.28358208955224</v>
      </c>
      <c r="F77" s="21">
        <v>3980.8</v>
      </c>
      <c r="G77" s="21">
        <f t="shared" si="1"/>
        <v>18605.2</v>
      </c>
      <c r="H77"/>
      <c r="I77"/>
    </row>
    <row r="78" spans="1:9" ht="19.5" customHeight="1" x14ac:dyDescent="0.25">
      <c r="A78" s="4" t="s">
        <v>55</v>
      </c>
      <c r="B78" s="10">
        <v>4717322</v>
      </c>
      <c r="C78" s="12">
        <v>6521.6</v>
      </c>
      <c r="D78" s="12">
        <v>6048.3</v>
      </c>
      <c r="E78" s="12">
        <f t="shared" si="0"/>
        <v>92.742578508341509</v>
      </c>
      <c r="F78" s="21">
        <v>0</v>
      </c>
      <c r="G78" s="21">
        <f t="shared" ref="G78:G84" si="13">D78-F78</f>
        <v>6048.3</v>
      </c>
      <c r="H78"/>
      <c r="I78"/>
    </row>
    <row r="79" spans="1:9" s="15" customFormat="1" ht="23.25" customHeight="1" x14ac:dyDescent="0.25">
      <c r="A79" s="2" t="s">
        <v>43</v>
      </c>
      <c r="B79" s="3">
        <v>4717360</v>
      </c>
      <c r="C79" s="11">
        <f>C80</f>
        <v>13870.5</v>
      </c>
      <c r="D79" s="11">
        <f t="shared" ref="D79:F79" si="14">D80</f>
        <v>8187.9</v>
      </c>
      <c r="E79" s="11">
        <f t="shared" ref="E79:E84" si="15">D79/C79*100</f>
        <v>59.031037093111273</v>
      </c>
      <c r="F79" s="11">
        <f t="shared" si="14"/>
        <v>17343.599999999999</v>
      </c>
      <c r="G79" s="20">
        <f t="shared" si="13"/>
        <v>-9155.6999999999989</v>
      </c>
    </row>
    <row r="80" spans="1:9" ht="45.75" customHeight="1" x14ac:dyDescent="0.25">
      <c r="A80" s="4" t="s">
        <v>42</v>
      </c>
      <c r="B80" s="10">
        <v>4717363</v>
      </c>
      <c r="C80" s="12">
        <v>13870.5</v>
      </c>
      <c r="D80" s="12">
        <v>8187.9</v>
      </c>
      <c r="E80" s="12">
        <f t="shared" si="15"/>
        <v>59.031037093111273</v>
      </c>
      <c r="F80" s="21">
        <v>17343.599999999999</v>
      </c>
      <c r="G80" s="21">
        <f t="shared" si="13"/>
        <v>-9155.6999999999989</v>
      </c>
      <c r="H80"/>
      <c r="I80"/>
    </row>
    <row r="81" spans="1:9" ht="21" customHeight="1" x14ac:dyDescent="0.25">
      <c r="A81" s="2" t="s">
        <v>16</v>
      </c>
      <c r="B81" s="3">
        <v>4717600</v>
      </c>
      <c r="C81" s="11">
        <f>C82</f>
        <v>9353</v>
      </c>
      <c r="D81" s="11">
        <f>D82</f>
        <v>8241.6</v>
      </c>
      <c r="E81" s="11">
        <f t="shared" si="15"/>
        <v>88.11718165294559</v>
      </c>
      <c r="F81" s="11">
        <f>F82</f>
        <v>8740.2000000000007</v>
      </c>
      <c r="G81" s="20">
        <f t="shared" si="13"/>
        <v>-498.60000000000036</v>
      </c>
      <c r="H81"/>
      <c r="I81"/>
    </row>
    <row r="82" spans="1:9" ht="83.25" customHeight="1" x14ac:dyDescent="0.25">
      <c r="A82" s="4" t="s">
        <v>41</v>
      </c>
      <c r="B82" s="10">
        <v>4717691</v>
      </c>
      <c r="C82" s="12">
        <v>9353</v>
      </c>
      <c r="D82" s="12">
        <v>8241.6</v>
      </c>
      <c r="E82" s="12">
        <f t="shared" si="15"/>
        <v>88.11718165294559</v>
      </c>
      <c r="F82" s="21">
        <v>8740.2000000000007</v>
      </c>
      <c r="G82" s="21">
        <f t="shared" si="13"/>
        <v>-498.60000000000036</v>
      </c>
      <c r="H82"/>
      <c r="I82"/>
    </row>
    <row r="83" spans="1:9" ht="21" customHeight="1" x14ac:dyDescent="0.25">
      <c r="A83" s="2" t="s">
        <v>17</v>
      </c>
      <c r="B83" s="3"/>
      <c r="C83" s="11">
        <f>C45+C47+C56+C66+C69+C72+C76+C81+C79</f>
        <v>508105.1</v>
      </c>
      <c r="D83" s="11">
        <f>D45+D47+D56+D66+D69+D72+D76+D81+D79</f>
        <v>338641.3</v>
      </c>
      <c r="E83" s="11">
        <f t="shared" si="15"/>
        <v>66.647884463273442</v>
      </c>
      <c r="F83" s="11">
        <f>F45+F47+F56+F66+F69+F72+F76+F81+F79</f>
        <v>282625.09999999992</v>
      </c>
      <c r="G83" s="20">
        <f t="shared" si="13"/>
        <v>56016.20000000007</v>
      </c>
      <c r="H83"/>
      <c r="I83"/>
    </row>
    <row r="84" spans="1:9" ht="21" customHeight="1" x14ac:dyDescent="0.25">
      <c r="A84" s="2" t="s">
        <v>18</v>
      </c>
      <c r="B84" s="3"/>
      <c r="C84" s="11">
        <f>C43+C83</f>
        <v>2744366</v>
      </c>
      <c r="D84" s="11">
        <f>D43+D83</f>
        <v>2115790.3000000003</v>
      </c>
      <c r="E84" s="11">
        <f t="shared" si="15"/>
        <v>77.09577731250134</v>
      </c>
      <c r="F84" s="11">
        <f>F43+F83</f>
        <v>1953730.5000000002</v>
      </c>
      <c r="G84" s="20">
        <f t="shared" si="13"/>
        <v>162059.80000000005</v>
      </c>
      <c r="H84"/>
      <c r="I84"/>
    </row>
    <row r="85" spans="1:9" x14ac:dyDescent="0.25">
      <c r="H85"/>
      <c r="I85"/>
    </row>
    <row r="86" spans="1:9" x14ac:dyDescent="0.25">
      <c r="H86"/>
      <c r="I86"/>
    </row>
    <row r="87" spans="1:9" x14ac:dyDescent="0.25">
      <c r="H87"/>
      <c r="I87"/>
    </row>
    <row r="88" spans="1:9" x14ac:dyDescent="0.25">
      <c r="H88"/>
      <c r="I88"/>
    </row>
    <row r="89" spans="1:9" x14ac:dyDescent="0.25">
      <c r="H89"/>
      <c r="I89"/>
    </row>
    <row r="90" spans="1:9" x14ac:dyDescent="0.25">
      <c r="H90"/>
      <c r="I90"/>
    </row>
    <row r="91" spans="1:9" x14ac:dyDescent="0.25">
      <c r="H91"/>
      <c r="I91"/>
    </row>
    <row r="92" spans="1:9" x14ac:dyDescent="0.25">
      <c r="H92"/>
      <c r="I92"/>
    </row>
    <row r="93" spans="1:9" x14ac:dyDescent="0.25">
      <c r="A93"/>
      <c r="B93"/>
      <c r="C93"/>
      <c r="D93"/>
      <c r="E93"/>
      <c r="H93"/>
      <c r="I93"/>
    </row>
    <row r="94" spans="1:9" x14ac:dyDescent="0.25">
      <c r="A94"/>
      <c r="B94"/>
      <c r="C94"/>
      <c r="D94"/>
      <c r="E94"/>
      <c r="H94"/>
      <c r="I94"/>
    </row>
    <row r="95" spans="1:9" x14ac:dyDescent="0.25">
      <c r="A95"/>
      <c r="B95"/>
      <c r="C95"/>
      <c r="D95"/>
      <c r="E95"/>
      <c r="H95"/>
      <c r="I95"/>
    </row>
    <row r="96" spans="1:9" x14ac:dyDescent="0.25">
      <c r="A96"/>
      <c r="B96"/>
      <c r="C96"/>
      <c r="D96"/>
      <c r="E96"/>
      <c r="H96"/>
      <c r="I96"/>
    </row>
    <row r="97" spans="1:9" x14ac:dyDescent="0.25">
      <c r="A97"/>
      <c r="B97"/>
      <c r="C97"/>
      <c r="D97"/>
      <c r="E97"/>
      <c r="H97"/>
      <c r="I97"/>
    </row>
    <row r="98" spans="1:9" x14ac:dyDescent="0.25">
      <c r="A98"/>
      <c r="B98"/>
      <c r="C98"/>
      <c r="D98"/>
      <c r="E98"/>
      <c r="H98"/>
      <c r="I98"/>
    </row>
    <row r="99" spans="1:9" x14ac:dyDescent="0.25">
      <c r="A99"/>
      <c r="B99"/>
      <c r="C99"/>
      <c r="D99"/>
      <c r="E99"/>
      <c r="H99"/>
      <c r="I99"/>
    </row>
  </sheetData>
  <mergeCells count="3">
    <mergeCell ref="A1:G1"/>
    <mergeCell ref="A2:G2"/>
    <mergeCell ref="A3:G3"/>
  </mergeCells>
  <pageMargins left="0.78740157480314965" right="0.19685039370078741" top="7.874015748031496E-2" bottom="7.874015748031496E-2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січень-листопад 2020 року</vt:lpstr>
      <vt:lpstr>'січень-листопад 2020 року'!Заголовки_для_печати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2021-01-15T12:00:58Z</dcterms:modified>
</cp:coreProperties>
</file>