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40"/>
  </bookViews>
  <sheets>
    <sheet name="січень-липень 2020 року" sheetId="14" r:id="rId1"/>
  </sheets>
  <definedNames>
    <definedName name="_xlnm.Print_Titles" localSheetId="0">'січень-липень 2020 року'!$6:$8</definedName>
  </definedNames>
  <calcPr calcId="162913" refMode="R1C1"/>
</workbook>
</file>

<file path=xl/calcChain.xml><?xml version="1.0" encoding="utf-8"?>
<calcChain xmlns="http://schemas.openxmlformats.org/spreadsheetml/2006/main">
  <c r="G62" i="14" l="1"/>
  <c r="G61" i="14"/>
  <c r="E62" i="14"/>
  <c r="E61" i="14"/>
  <c r="C56" i="14"/>
  <c r="G80" i="14" l="1"/>
  <c r="E80" i="14"/>
  <c r="F79" i="14"/>
  <c r="D79" i="14"/>
  <c r="C79" i="14"/>
  <c r="G78" i="14"/>
  <c r="E78" i="14"/>
  <c r="F77" i="14"/>
  <c r="D77" i="14"/>
  <c r="C77" i="14"/>
  <c r="G76" i="14"/>
  <c r="E76" i="14"/>
  <c r="G75" i="14"/>
  <c r="E75" i="14"/>
  <c r="F74" i="14"/>
  <c r="F73" i="14" s="1"/>
  <c r="D74" i="14"/>
  <c r="G74" i="14" s="1"/>
  <c r="C74" i="14"/>
  <c r="E73" i="14"/>
  <c r="G72" i="14"/>
  <c r="E72" i="14"/>
  <c r="D71" i="14"/>
  <c r="C71" i="14"/>
  <c r="G70" i="14"/>
  <c r="E70" i="14"/>
  <c r="G69" i="14"/>
  <c r="E69" i="14"/>
  <c r="F68" i="14"/>
  <c r="D68" i="14"/>
  <c r="G68" i="14" s="1"/>
  <c r="C68" i="14"/>
  <c r="G67" i="14"/>
  <c r="E67" i="14"/>
  <c r="G66" i="14"/>
  <c r="E66" i="14"/>
  <c r="F65" i="14"/>
  <c r="D65" i="14"/>
  <c r="C65" i="14"/>
  <c r="G64" i="14"/>
  <c r="E64" i="14"/>
  <c r="G63" i="14"/>
  <c r="E63" i="14"/>
  <c r="G60" i="14"/>
  <c r="E60" i="14"/>
  <c r="G59" i="14"/>
  <c r="E59" i="14"/>
  <c r="G58" i="14"/>
  <c r="E58" i="14"/>
  <c r="G57" i="14"/>
  <c r="E57" i="14"/>
  <c r="F56" i="14"/>
  <c r="D56" i="14"/>
  <c r="G55" i="14"/>
  <c r="E55" i="14"/>
  <c r="G54" i="14"/>
  <c r="E54" i="14"/>
  <c r="G53" i="14"/>
  <c r="E53" i="14"/>
  <c r="G52" i="14"/>
  <c r="E52" i="14"/>
  <c r="G51" i="14"/>
  <c r="E51" i="14"/>
  <c r="G50" i="14"/>
  <c r="E50" i="14"/>
  <c r="G49" i="14"/>
  <c r="E49" i="14"/>
  <c r="G48" i="14"/>
  <c r="E48" i="14"/>
  <c r="F47" i="14"/>
  <c r="D47" i="14"/>
  <c r="C47" i="14"/>
  <c r="G46" i="14"/>
  <c r="E46" i="14"/>
  <c r="F45" i="14"/>
  <c r="G45" i="14" s="1"/>
  <c r="D45" i="14"/>
  <c r="C45" i="14"/>
  <c r="G42" i="14"/>
  <c r="E42" i="14"/>
  <c r="G41" i="14"/>
  <c r="E41" i="14"/>
  <c r="F40" i="14"/>
  <c r="D40" i="14"/>
  <c r="C40" i="14"/>
  <c r="G39" i="14"/>
  <c r="E39" i="14"/>
  <c r="G38" i="14"/>
  <c r="E38" i="14"/>
  <c r="F37" i="14"/>
  <c r="D37" i="14"/>
  <c r="G37" i="14" s="1"/>
  <c r="C37" i="14"/>
  <c r="G36" i="14"/>
  <c r="E36" i="14"/>
  <c r="G35" i="14"/>
  <c r="E35" i="14"/>
  <c r="G34" i="14"/>
  <c r="E34" i="14"/>
  <c r="G33" i="14"/>
  <c r="E33" i="14"/>
  <c r="F32" i="14"/>
  <c r="D32" i="14"/>
  <c r="C32" i="14"/>
  <c r="G31" i="14"/>
  <c r="E31" i="14"/>
  <c r="G30" i="14"/>
  <c r="E30" i="14"/>
  <c r="G29" i="14"/>
  <c r="E29" i="14"/>
  <c r="G28" i="14"/>
  <c r="E28" i="14"/>
  <c r="G27" i="14"/>
  <c r="E27" i="14"/>
  <c r="G26" i="14"/>
  <c r="E26" i="14"/>
  <c r="G25" i="14"/>
  <c r="E25" i="14"/>
  <c r="G24" i="14"/>
  <c r="E24" i="14"/>
  <c r="G23" i="14"/>
  <c r="E23" i="14"/>
  <c r="G22" i="14"/>
  <c r="E22" i="14"/>
  <c r="F21" i="14"/>
  <c r="D21" i="14"/>
  <c r="C21" i="14"/>
  <c r="G20" i="14"/>
  <c r="E20" i="14"/>
  <c r="G19" i="14"/>
  <c r="E19" i="14"/>
  <c r="G18" i="14"/>
  <c r="E18" i="14"/>
  <c r="G17" i="14"/>
  <c r="E17" i="14"/>
  <c r="G16" i="14"/>
  <c r="E16" i="14"/>
  <c r="G15" i="14"/>
  <c r="E15" i="14"/>
  <c r="G14" i="14"/>
  <c r="E14" i="14"/>
  <c r="G13" i="14"/>
  <c r="E13" i="14"/>
  <c r="G12" i="14"/>
  <c r="E12" i="14"/>
  <c r="F11" i="14"/>
  <c r="D11" i="14"/>
  <c r="C11" i="14"/>
  <c r="G10" i="14"/>
  <c r="E10" i="14"/>
  <c r="F9" i="14"/>
  <c r="D9" i="14"/>
  <c r="G9" i="14" s="1"/>
  <c r="C9" i="14"/>
  <c r="C43" i="14" s="1"/>
  <c r="C82" i="14" l="1"/>
  <c r="G77" i="14"/>
  <c r="C81" i="14"/>
  <c r="E40" i="14"/>
  <c r="E77" i="14"/>
  <c r="G79" i="14"/>
  <c r="G65" i="14"/>
  <c r="G56" i="14"/>
  <c r="G47" i="14"/>
  <c r="G40" i="14"/>
  <c r="G32" i="14"/>
  <c r="G21" i="14"/>
  <c r="F43" i="14"/>
  <c r="G11" i="14"/>
  <c r="E68" i="14"/>
  <c r="E56" i="14"/>
  <c r="D81" i="14"/>
  <c r="E81" i="14" s="1"/>
  <c r="E32" i="14"/>
  <c r="E11" i="14"/>
  <c r="G73" i="14"/>
  <c r="F71" i="14"/>
  <c r="F81" i="14" s="1"/>
  <c r="D43" i="14"/>
  <c r="E45" i="14"/>
  <c r="E9" i="14"/>
  <c r="E21" i="14"/>
  <c r="E37" i="14"/>
  <c r="E47" i="14"/>
  <c r="E65" i="14"/>
  <c r="E71" i="14"/>
  <c r="E74" i="14"/>
  <c r="E79" i="14"/>
  <c r="F82" i="14" l="1"/>
  <c r="G81" i="14"/>
  <c r="G43" i="14"/>
  <c r="E43" i="14"/>
  <c r="D82" i="14"/>
  <c r="G71" i="14"/>
  <c r="G82" i="14" l="1"/>
  <c r="E82" i="14"/>
</calcChain>
</file>

<file path=xl/sharedStrings.xml><?xml version="1.0" encoding="utf-8"?>
<sst xmlns="http://schemas.openxmlformats.org/spreadsheetml/2006/main" count="87" uniqueCount="63">
  <si>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</si>
  <si>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</si>
  <si>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</si>
  <si>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</si>
  <si>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</si>
  <si>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</si>
  <si>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</si>
  <si>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</si>
  <si>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</si>
  <si>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</si>
  <si>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</si>
  <si>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</si>
  <si>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</si>
  <si>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</si>
  <si>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</si>
  <si>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</si>
  <si>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</si>
  <si>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</si>
  <si>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</si>
  <si>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</si>
  <si>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</si>
  <si>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</si>
  <si>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</si>
  <si>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</si>
  <si>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</si>
  <si>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</si>
  <si>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</si>
  <si>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</si>
  <si>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</si>
  <si>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</si>
  <si>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</si>
  <si>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</si>
  <si>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</si>
  <si>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</si>
  <si>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</si>
  <si>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</si>
  <si>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</si>
  <si>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</si>
  <si>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</si>
  <si>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</si>
  <si>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</si>
  <si>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</si>
  <si>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 xml:space="preserve">% виконання 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</si>
  <si>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</si>
  <si>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</si>
  <si>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</si>
  <si>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</si>
  <si>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7=4-6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</si>
  <si>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</si>
  <si>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</si>
  <si>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</si>
  <si>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</si>
  <si>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</si>
  <si>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</si>
  <si>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</si>
  <si>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</si>
  <si>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</si>
  <si>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</si>
  <si>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Відхилення виконання 2020 до 2019 року</t>
  </si>
  <si>
    <t>щодо використання бюджетних коштів за січень - липень 2020 року</t>
  </si>
  <si>
    <t>Виконано (касові видатки)            за січень - липень               2020 року</t>
  </si>
  <si>
    <t>Виконано у січні - липні 2019 року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</si>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</sst>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workbookViewId="0">
      <selection activeCell="J78" sqref="J78"/>
    </sheetView>
  </sheetViews>
  <sheetFormatPr defaultRowHeight="15" x14ac:dyDescent="0.25"/>
  <cols>
    <col min="1" max="1" width="46" style="4" customWidth="1"/>
    <col min="2" max="2" width="10.140625" style="6" customWidth="1"/>
    <col min="3" max="3" width="12.140625" style="6" customWidth="1"/>
    <col min="4" max="4" width="14.28515625" style="6" customWidth="1"/>
    <col min="5" max="5" width="10.42578125" style="6" customWidth="1"/>
    <col min="6" max="6" width="11.28515625" style="6" customWidth="1"/>
    <col min="7" max="7" width="11.28515625" style="4" customWidth="1"/>
    <col min="8" max="9" width="9.140625" style="1"/>
  </cols>
  <sheetData>
    <row r="1" spans="1:9" ht="18" customHeight="1" x14ac:dyDescent="0.25">
      <c r="A1" s="22" t="s">
        <v>3</v>
      </c>
      <c r="B1" s="22"/>
      <c r="C1" s="22"/>
      <c r="D1" s="22"/>
      <c r="E1" s="22"/>
      <c r="F1" s="22"/>
      <c r="G1" s="22"/>
      <c r="H1"/>
      <c r="I1"/>
    </row>
    <row r="2" spans="1:9" ht="18" customHeight="1" x14ac:dyDescent="0.25">
      <c r="A2" s="22" t="s">
        <v>59</v>
      </c>
      <c r="B2" s="22"/>
      <c r="C2" s="22"/>
      <c r="D2" s="22"/>
      <c r="E2" s="22"/>
      <c r="F2" s="22"/>
      <c r="G2" s="22"/>
      <c r="H2"/>
      <c r="I2"/>
    </row>
    <row r="3" spans="1:9" ht="18" customHeight="1" x14ac:dyDescent="0.25">
      <c r="A3" s="22" t="s">
        <v>4</v>
      </c>
      <c r="B3" s="22"/>
      <c r="C3" s="22"/>
      <c r="D3" s="22"/>
      <c r="E3" s="22"/>
      <c r="F3" s="22"/>
      <c r="G3" s="22"/>
      <c r="H3"/>
      <c r="I3"/>
    </row>
    <row r="4" spans="1:9" x14ac:dyDescent="0.25">
      <c r="E4" s="19"/>
      <c r="G4" s="4" t="s">
        <v>2</v>
      </c>
      <c r="H4"/>
      <c r="I4"/>
    </row>
    <row r="5" spans="1:9" ht="25.5" customHeight="1" x14ac:dyDescent="0.25">
      <c r="A5" s="20" t="s">
        <v>0</v>
      </c>
      <c r="B5" s="23" t="s">
        <v>1</v>
      </c>
      <c r="C5" s="20" t="s">
        <v>50</v>
      </c>
      <c r="D5" s="20" t="s">
        <v>60</v>
      </c>
      <c r="E5" s="20" t="s">
        <v>42</v>
      </c>
      <c r="F5" s="20" t="s">
        <v>61</v>
      </c>
      <c r="G5" s="20" t="s">
        <v>58</v>
      </c>
      <c r="H5"/>
      <c r="I5"/>
    </row>
    <row r="6" spans="1:9" ht="51" customHeight="1" x14ac:dyDescent="0.25">
      <c r="A6" s="21"/>
      <c r="B6" s="24"/>
      <c r="C6" s="21"/>
      <c r="D6" s="21"/>
      <c r="E6" s="21"/>
      <c r="F6" s="21"/>
      <c r="G6" s="21"/>
      <c r="H6"/>
      <c r="I6"/>
    </row>
    <row r="7" spans="1:9" ht="13.5" customHeigh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 t="s">
        <v>47</v>
      </c>
      <c r="H7"/>
      <c r="I7"/>
    </row>
    <row r="8" spans="1:9" s="15" customFormat="1" ht="20.25" customHeight="1" x14ac:dyDescent="0.2">
      <c r="A8" s="13" t="s">
        <v>6</v>
      </c>
      <c r="B8" s="5"/>
      <c r="C8" s="5"/>
      <c r="D8" s="5"/>
      <c r="E8" s="5"/>
      <c r="F8" s="7"/>
      <c r="G8" s="7"/>
    </row>
    <row r="9" spans="1:9" ht="20.25" customHeight="1" x14ac:dyDescent="0.25">
      <c r="A9" s="2" t="s">
        <v>5</v>
      </c>
      <c r="B9" s="13">
        <v>4710100</v>
      </c>
      <c r="C9" s="9">
        <f>SUM(C10:C10)</f>
        <v>120107.1</v>
      </c>
      <c r="D9" s="9">
        <f>SUM(D10:D10)</f>
        <v>67628.399999999994</v>
      </c>
      <c r="E9" s="9">
        <f>D9/C9*100</f>
        <v>56.306746228990626</v>
      </c>
      <c r="F9" s="9">
        <f>SUM(F10:F10)</f>
        <v>61702.7</v>
      </c>
      <c r="G9" s="9">
        <f>D9-F9</f>
        <v>5925.6999999999971</v>
      </c>
      <c r="H9"/>
      <c r="I9"/>
    </row>
    <row r="10" spans="1:9" ht="35.25" customHeight="1" x14ac:dyDescent="0.25">
      <c r="A10" s="3" t="s">
        <v>7</v>
      </c>
      <c r="B10" s="8">
        <v>4710160</v>
      </c>
      <c r="C10" s="10">
        <v>120107.1</v>
      </c>
      <c r="D10" s="10">
        <v>67628.399999999994</v>
      </c>
      <c r="E10" s="10">
        <f t="shared" ref="E10:E81" si="0">D10/C10*100</f>
        <v>56.306746228990626</v>
      </c>
      <c r="F10" s="10">
        <v>61702.7</v>
      </c>
      <c r="G10" s="10">
        <f t="shared" ref="G10:G80" si="1">D10-F10</f>
        <v>5925.6999999999971</v>
      </c>
      <c r="H10"/>
      <c r="I10"/>
    </row>
    <row r="11" spans="1:9" ht="20.25" customHeight="1" x14ac:dyDescent="0.25">
      <c r="A11" s="2" t="s">
        <v>8</v>
      </c>
      <c r="B11" s="13">
        <v>4711000</v>
      </c>
      <c r="C11" s="9">
        <f>SUM(C12:C20)</f>
        <v>1930298</v>
      </c>
      <c r="D11" s="9">
        <f t="shared" ref="D11" si="2">SUM(D12:D20)</f>
        <v>950479.49999999988</v>
      </c>
      <c r="E11" s="9">
        <f t="shared" si="0"/>
        <v>49.240039620825385</v>
      </c>
      <c r="F11" s="9">
        <f>SUM(F12:F20)</f>
        <v>962581.79999999981</v>
      </c>
      <c r="G11" s="9">
        <f t="shared" si="1"/>
        <v>-12102.29999999993</v>
      </c>
      <c r="H11"/>
      <c r="I11"/>
    </row>
    <row r="12" spans="1:9" ht="20.25" customHeight="1" x14ac:dyDescent="0.25">
      <c r="A12" s="3" t="s">
        <v>20</v>
      </c>
      <c r="B12" s="8">
        <v>4711010</v>
      </c>
      <c r="C12" s="10">
        <v>614139.6</v>
      </c>
      <c r="D12" s="10">
        <v>278671.2</v>
      </c>
      <c r="E12" s="10">
        <f t="shared" si="0"/>
        <v>45.375872195833004</v>
      </c>
      <c r="F12" s="10">
        <v>278719.59999999998</v>
      </c>
      <c r="G12" s="10">
        <f t="shared" si="1"/>
        <v>-48.399999999965075</v>
      </c>
      <c r="H12"/>
      <c r="I12"/>
    </row>
    <row r="13" spans="1:9" ht="43.5" customHeight="1" x14ac:dyDescent="0.25">
      <c r="A13" s="3" t="s">
        <v>51</v>
      </c>
      <c r="B13" s="8">
        <v>4711020</v>
      </c>
      <c r="C13" s="10">
        <v>1048023.4</v>
      </c>
      <c r="D13" s="10">
        <v>541766.80000000005</v>
      </c>
      <c r="E13" s="10">
        <f t="shared" si="0"/>
        <v>51.694151103878028</v>
      </c>
      <c r="F13" s="10">
        <v>568496.9</v>
      </c>
      <c r="G13" s="10">
        <f t="shared" si="1"/>
        <v>-26730.099999999977</v>
      </c>
      <c r="H13"/>
      <c r="I13"/>
    </row>
    <row r="14" spans="1:9" ht="53.25" customHeight="1" x14ac:dyDescent="0.25">
      <c r="A14" s="3" t="s">
        <v>52</v>
      </c>
      <c r="B14" s="8">
        <v>4711030</v>
      </c>
      <c r="C14" s="10">
        <v>82285.399999999994</v>
      </c>
      <c r="D14" s="10">
        <v>34115.199999999997</v>
      </c>
      <c r="E14" s="10">
        <f t="shared" si="0"/>
        <v>41.459602797094014</v>
      </c>
      <c r="F14" s="10">
        <v>32813.199999999997</v>
      </c>
      <c r="G14" s="10">
        <f t="shared" si="1"/>
        <v>1302</v>
      </c>
      <c r="H14"/>
      <c r="I14"/>
    </row>
    <row r="15" spans="1:9" ht="32.25" customHeight="1" x14ac:dyDescent="0.25">
      <c r="A15" s="3" t="s">
        <v>53</v>
      </c>
      <c r="B15" s="8">
        <v>4711090</v>
      </c>
      <c r="C15" s="10">
        <v>80654</v>
      </c>
      <c r="D15" s="10">
        <v>39780.1</v>
      </c>
      <c r="E15" s="10">
        <f t="shared" si="0"/>
        <v>49.32191831775237</v>
      </c>
      <c r="F15" s="10">
        <v>35207.300000000003</v>
      </c>
      <c r="G15" s="10">
        <f t="shared" si="1"/>
        <v>4572.7999999999956</v>
      </c>
      <c r="H15"/>
      <c r="I15"/>
    </row>
    <row r="16" spans="1:9" ht="20.25" customHeight="1" x14ac:dyDescent="0.25">
      <c r="A16" s="3" t="s">
        <v>54</v>
      </c>
      <c r="B16" s="8">
        <v>4711100</v>
      </c>
      <c r="C16" s="10">
        <v>59992.6</v>
      </c>
      <c r="D16" s="10">
        <v>32813.699999999997</v>
      </c>
      <c r="E16" s="10">
        <f t="shared" si="0"/>
        <v>54.696245870323999</v>
      </c>
      <c r="F16" s="10">
        <v>30116.7</v>
      </c>
      <c r="G16" s="10">
        <f t="shared" si="1"/>
        <v>2696.9999999999964</v>
      </c>
      <c r="H16"/>
      <c r="I16"/>
    </row>
    <row r="17" spans="1:9" ht="20.25" customHeight="1" x14ac:dyDescent="0.25">
      <c r="A17" s="3" t="s">
        <v>55</v>
      </c>
      <c r="B17" s="8">
        <v>4711150</v>
      </c>
      <c r="C17" s="10">
        <v>5845.3</v>
      </c>
      <c r="D17" s="10">
        <v>3183.2</v>
      </c>
      <c r="E17" s="10">
        <f t="shared" si="0"/>
        <v>54.457427334781784</v>
      </c>
      <c r="F17" s="10">
        <v>3087.2</v>
      </c>
      <c r="G17" s="10">
        <f t="shared" si="1"/>
        <v>96</v>
      </c>
      <c r="H17"/>
      <c r="I17"/>
    </row>
    <row r="18" spans="1:9" ht="20.25" customHeight="1" x14ac:dyDescent="0.25">
      <c r="A18" s="3" t="s">
        <v>22</v>
      </c>
      <c r="B18" s="8">
        <v>4711161</v>
      </c>
      <c r="C18" s="10">
        <v>34194.9</v>
      </c>
      <c r="D18" s="10">
        <v>17539.5</v>
      </c>
      <c r="E18" s="10">
        <f t="shared" si="0"/>
        <v>51.292736636165039</v>
      </c>
      <c r="F18" s="10">
        <v>12569.7</v>
      </c>
      <c r="G18" s="10">
        <f t="shared" si="1"/>
        <v>4969.7999999999993</v>
      </c>
      <c r="H18"/>
      <c r="I18"/>
    </row>
    <row r="19" spans="1:9" ht="20.25" customHeight="1" x14ac:dyDescent="0.25">
      <c r="A19" s="3" t="s">
        <v>23</v>
      </c>
      <c r="B19" s="8">
        <v>4711162</v>
      </c>
      <c r="C19" s="10">
        <v>54.8</v>
      </c>
      <c r="D19" s="10">
        <v>16.3</v>
      </c>
      <c r="E19" s="10">
        <f t="shared" si="0"/>
        <v>29.74452554744526</v>
      </c>
      <c r="F19" s="10">
        <v>32.6</v>
      </c>
      <c r="G19" s="10">
        <f t="shared" si="1"/>
        <v>-16.3</v>
      </c>
      <c r="H19"/>
      <c r="I19"/>
    </row>
    <row r="20" spans="1:9" ht="30.75" customHeight="1" x14ac:dyDescent="0.25">
      <c r="A20" s="3" t="s">
        <v>45</v>
      </c>
      <c r="B20" s="8">
        <v>4711170</v>
      </c>
      <c r="C20" s="10">
        <v>5108</v>
      </c>
      <c r="D20" s="10">
        <v>2593.5</v>
      </c>
      <c r="E20" s="10">
        <f t="shared" si="0"/>
        <v>50.773296789350042</v>
      </c>
      <c r="F20" s="10">
        <v>1538.6</v>
      </c>
      <c r="G20" s="10">
        <f t="shared" si="1"/>
        <v>1054.9000000000001</v>
      </c>
      <c r="H20"/>
      <c r="I20"/>
    </row>
    <row r="21" spans="1:9" ht="20.25" customHeight="1" x14ac:dyDescent="0.25">
      <c r="A21" s="2" t="s">
        <v>9</v>
      </c>
      <c r="B21" s="13">
        <v>4713000</v>
      </c>
      <c r="C21" s="9">
        <f>SUM(C22:C31)</f>
        <v>69040.600000000006</v>
      </c>
      <c r="D21" s="9">
        <f t="shared" ref="D21:F21" si="3">SUM(D22:D31)</f>
        <v>38032.5</v>
      </c>
      <c r="E21" s="9">
        <f t="shared" si="0"/>
        <v>55.087151618033445</v>
      </c>
      <c r="F21" s="9">
        <f t="shared" si="3"/>
        <v>29723.700000000004</v>
      </c>
      <c r="G21" s="9">
        <f t="shared" si="1"/>
        <v>8308.7999999999956</v>
      </c>
      <c r="H21"/>
      <c r="I21"/>
    </row>
    <row r="22" spans="1:9" ht="56.25" customHeight="1" x14ac:dyDescent="0.25">
      <c r="A22" s="3" t="s">
        <v>24</v>
      </c>
      <c r="B22" s="8">
        <v>4713104</v>
      </c>
      <c r="C22" s="10">
        <v>23406.3</v>
      </c>
      <c r="D22" s="10">
        <v>16455.900000000001</v>
      </c>
      <c r="E22" s="10">
        <f t="shared" si="0"/>
        <v>70.305430589200355</v>
      </c>
      <c r="F22" s="10">
        <v>11533.6</v>
      </c>
      <c r="G22" s="10">
        <f t="shared" si="1"/>
        <v>4922.3000000000011</v>
      </c>
      <c r="H22"/>
      <c r="I22"/>
    </row>
    <row r="23" spans="1:9" ht="56.25" customHeight="1" x14ac:dyDescent="0.25">
      <c r="A23" s="3" t="s">
        <v>46</v>
      </c>
      <c r="B23" s="8">
        <v>4713111</v>
      </c>
      <c r="C23" s="10">
        <v>60</v>
      </c>
      <c r="D23" s="10">
        <v>35</v>
      </c>
      <c r="E23" s="10">
        <f t="shared" si="0"/>
        <v>58.333333333333336</v>
      </c>
      <c r="F23" s="10">
        <v>0</v>
      </c>
      <c r="G23" s="10">
        <f t="shared" si="1"/>
        <v>35</v>
      </c>
      <c r="H23"/>
      <c r="I23"/>
    </row>
    <row r="24" spans="1:9" ht="32.25" customHeight="1" x14ac:dyDescent="0.25">
      <c r="A24" s="3" t="s">
        <v>25</v>
      </c>
      <c r="B24" s="8">
        <v>4713121</v>
      </c>
      <c r="C24" s="10">
        <v>6498.9</v>
      </c>
      <c r="D24" s="10">
        <v>3438.3</v>
      </c>
      <c r="E24" s="10">
        <f t="shared" si="0"/>
        <v>52.905876379079544</v>
      </c>
      <c r="F24" s="10">
        <v>3242.1</v>
      </c>
      <c r="G24" s="10">
        <f t="shared" si="1"/>
        <v>196.20000000000027</v>
      </c>
      <c r="H24"/>
      <c r="I24"/>
    </row>
    <row r="25" spans="1:9" ht="20.25" customHeight="1" x14ac:dyDescent="0.25">
      <c r="A25" s="3" t="s">
        <v>26</v>
      </c>
      <c r="B25" s="8">
        <v>4713123</v>
      </c>
      <c r="C25" s="10">
        <v>49.1</v>
      </c>
      <c r="D25" s="10">
        <v>0</v>
      </c>
      <c r="E25" s="10">
        <f t="shared" si="0"/>
        <v>0</v>
      </c>
      <c r="F25" s="10">
        <v>60.5</v>
      </c>
      <c r="G25" s="10">
        <f t="shared" si="1"/>
        <v>-60.5</v>
      </c>
      <c r="H25"/>
      <c r="I25"/>
    </row>
    <row r="26" spans="1:9" ht="20.25" customHeight="1" x14ac:dyDescent="0.25">
      <c r="A26" s="3" t="s">
        <v>27</v>
      </c>
      <c r="B26" s="8">
        <v>4713132</v>
      </c>
      <c r="C26" s="10">
        <v>14418</v>
      </c>
      <c r="D26" s="10">
        <v>7317.3</v>
      </c>
      <c r="E26" s="10">
        <f t="shared" si="0"/>
        <v>50.751144402829794</v>
      </c>
      <c r="F26" s="10">
        <v>4951.6000000000004</v>
      </c>
      <c r="G26" s="10">
        <f t="shared" si="1"/>
        <v>2365.6999999999998</v>
      </c>
      <c r="H26"/>
      <c r="I26"/>
    </row>
    <row r="27" spans="1:9" ht="20.25" customHeight="1" x14ac:dyDescent="0.25">
      <c r="A27" s="3" t="s">
        <v>28</v>
      </c>
      <c r="B27" s="8">
        <v>4713133</v>
      </c>
      <c r="C27" s="10">
        <v>150</v>
      </c>
      <c r="D27" s="10">
        <v>0</v>
      </c>
      <c r="E27" s="10">
        <f t="shared" si="0"/>
        <v>0</v>
      </c>
      <c r="F27" s="10">
        <v>68.599999999999994</v>
      </c>
      <c r="G27" s="10">
        <f t="shared" si="1"/>
        <v>-68.599999999999994</v>
      </c>
      <c r="H27"/>
      <c r="I27"/>
    </row>
    <row r="28" spans="1:9" ht="42" customHeight="1" x14ac:dyDescent="0.25">
      <c r="A28" s="3" t="s">
        <v>29</v>
      </c>
      <c r="B28" s="8">
        <v>4713192</v>
      </c>
      <c r="C28" s="10">
        <v>1106.3</v>
      </c>
      <c r="D28" s="10">
        <v>218.3</v>
      </c>
      <c r="E28" s="10">
        <f t="shared" si="0"/>
        <v>19.732441471571907</v>
      </c>
      <c r="F28" s="10">
        <v>0</v>
      </c>
      <c r="G28" s="10">
        <f t="shared" si="1"/>
        <v>218.3</v>
      </c>
      <c r="H28"/>
      <c r="I28"/>
    </row>
    <row r="29" spans="1:9" ht="20.25" customHeight="1" x14ac:dyDescent="0.25">
      <c r="A29" s="3" t="s">
        <v>10</v>
      </c>
      <c r="B29" s="8">
        <v>4713210</v>
      </c>
      <c r="C29" s="10">
        <v>76.599999999999994</v>
      </c>
      <c r="D29" s="10">
        <v>0</v>
      </c>
      <c r="E29" s="10">
        <f t="shared" si="0"/>
        <v>0</v>
      </c>
      <c r="F29" s="10">
        <v>20</v>
      </c>
      <c r="G29" s="10">
        <f t="shared" si="1"/>
        <v>-20</v>
      </c>
      <c r="H29"/>
      <c r="I29"/>
    </row>
    <row r="30" spans="1:9" ht="31.5" customHeight="1" x14ac:dyDescent="0.25">
      <c r="A30" s="3" t="s">
        <v>30</v>
      </c>
      <c r="B30" s="8">
        <v>4713241</v>
      </c>
      <c r="C30" s="10">
        <v>12011.4</v>
      </c>
      <c r="D30" s="10">
        <v>5845.7</v>
      </c>
      <c r="E30" s="10">
        <f t="shared" si="0"/>
        <v>48.667932131142081</v>
      </c>
      <c r="F30" s="10">
        <v>5659.4</v>
      </c>
      <c r="G30" s="10">
        <f t="shared" si="1"/>
        <v>186.30000000000018</v>
      </c>
      <c r="H30"/>
      <c r="I30"/>
    </row>
    <row r="31" spans="1:9" ht="32.25" customHeight="1" x14ac:dyDescent="0.25">
      <c r="A31" s="3" t="s">
        <v>31</v>
      </c>
      <c r="B31" s="8">
        <v>4713242</v>
      </c>
      <c r="C31" s="10">
        <v>11264</v>
      </c>
      <c r="D31" s="10">
        <v>4722</v>
      </c>
      <c r="E31" s="10">
        <f t="shared" si="0"/>
        <v>41.921164772727273</v>
      </c>
      <c r="F31" s="10">
        <v>4187.8999999999996</v>
      </c>
      <c r="G31" s="10">
        <f t="shared" si="1"/>
        <v>534.10000000000036</v>
      </c>
      <c r="H31"/>
      <c r="I31"/>
    </row>
    <row r="32" spans="1:9" ht="20.25" customHeight="1" x14ac:dyDescent="0.25">
      <c r="A32" s="2" t="s">
        <v>11</v>
      </c>
      <c r="B32" s="13">
        <v>4714000</v>
      </c>
      <c r="C32" s="9">
        <f>SUM(C33:C36)</f>
        <v>23824.400000000001</v>
      </c>
      <c r="D32" s="9">
        <f t="shared" ref="D32" si="4">SUM(D33:D36)</f>
        <v>11317.1</v>
      </c>
      <c r="E32" s="9">
        <f t="shared" si="0"/>
        <v>47.502140662514059</v>
      </c>
      <c r="F32" s="9">
        <f>SUM(F33:F36)</f>
        <v>11172.2</v>
      </c>
      <c r="G32" s="9">
        <f t="shared" si="1"/>
        <v>144.89999999999964</v>
      </c>
      <c r="H32"/>
      <c r="I32"/>
    </row>
    <row r="33" spans="1:9" ht="20.25" customHeight="1" x14ac:dyDescent="0.25">
      <c r="A33" s="3" t="s">
        <v>32</v>
      </c>
      <c r="B33" s="8">
        <v>4714030</v>
      </c>
      <c r="C33" s="10">
        <v>16665.3</v>
      </c>
      <c r="D33" s="10">
        <v>7761.6</v>
      </c>
      <c r="E33" s="10">
        <f t="shared" si="0"/>
        <v>46.573419020359673</v>
      </c>
      <c r="F33" s="10">
        <v>7759.8</v>
      </c>
      <c r="G33" s="10">
        <f t="shared" si="1"/>
        <v>1.8000000000001819</v>
      </c>
      <c r="H33"/>
      <c r="I33"/>
    </row>
    <row r="34" spans="1:9" ht="33.75" customHeight="1" x14ac:dyDescent="0.25">
      <c r="A34" s="3" t="s">
        <v>33</v>
      </c>
      <c r="B34" s="8">
        <v>4714060</v>
      </c>
      <c r="C34" s="10">
        <v>4469.5</v>
      </c>
      <c r="D34" s="10">
        <v>2325.4</v>
      </c>
      <c r="E34" s="10">
        <f t="shared" si="0"/>
        <v>52.028191072826935</v>
      </c>
      <c r="F34" s="10">
        <v>2234.3000000000002</v>
      </c>
      <c r="G34" s="10">
        <f t="shared" si="1"/>
        <v>91.099999999999909</v>
      </c>
      <c r="H34"/>
      <c r="I34"/>
    </row>
    <row r="35" spans="1:9" ht="28.5" customHeight="1" x14ac:dyDescent="0.25">
      <c r="A35" s="3" t="s">
        <v>34</v>
      </c>
      <c r="B35" s="8">
        <v>4714081</v>
      </c>
      <c r="C35" s="10">
        <v>2128.1999999999998</v>
      </c>
      <c r="D35" s="10">
        <v>1230.0999999999999</v>
      </c>
      <c r="E35" s="10">
        <f t="shared" si="0"/>
        <v>57.800018795226016</v>
      </c>
      <c r="F35" s="10">
        <v>1098.0999999999999</v>
      </c>
      <c r="G35" s="10">
        <f t="shared" si="1"/>
        <v>132</v>
      </c>
      <c r="H35"/>
      <c r="I35"/>
    </row>
    <row r="36" spans="1:9" ht="20.25" customHeight="1" x14ac:dyDescent="0.25">
      <c r="A36" s="3" t="s">
        <v>35</v>
      </c>
      <c r="B36" s="8">
        <v>4714082</v>
      </c>
      <c r="C36" s="10">
        <v>561.4</v>
      </c>
      <c r="D36" s="10">
        <v>0</v>
      </c>
      <c r="E36" s="10">
        <f t="shared" si="0"/>
        <v>0</v>
      </c>
      <c r="F36" s="10">
        <v>80</v>
      </c>
      <c r="G36" s="10">
        <f t="shared" si="1"/>
        <v>-80</v>
      </c>
      <c r="H36"/>
      <c r="I36"/>
    </row>
    <row r="37" spans="1:9" ht="20.25" customHeight="1" x14ac:dyDescent="0.25">
      <c r="A37" s="2" t="s">
        <v>12</v>
      </c>
      <c r="B37" s="13">
        <v>4715000</v>
      </c>
      <c r="C37" s="9">
        <f>C38+C39</f>
        <v>30981.599999999999</v>
      </c>
      <c r="D37" s="9">
        <f t="shared" ref="D37:F37" si="5">D38+D39</f>
        <v>13717.5</v>
      </c>
      <c r="E37" s="9">
        <f t="shared" si="0"/>
        <v>44.276280114648699</v>
      </c>
      <c r="F37" s="9">
        <f t="shared" si="5"/>
        <v>11017.4</v>
      </c>
      <c r="G37" s="9">
        <f t="shared" si="1"/>
        <v>2700.1000000000004</v>
      </c>
      <c r="H37"/>
      <c r="I37"/>
    </row>
    <row r="38" spans="1:9" ht="30" customHeight="1" x14ac:dyDescent="0.25">
      <c r="A38" s="3" t="s">
        <v>36</v>
      </c>
      <c r="B38" s="8">
        <v>4715031</v>
      </c>
      <c r="C38" s="10">
        <v>30421.8</v>
      </c>
      <c r="D38" s="10">
        <v>13711.8</v>
      </c>
      <c r="E38" s="10">
        <f t="shared" si="0"/>
        <v>45.072283691300321</v>
      </c>
      <c r="F38" s="10">
        <v>10982.4</v>
      </c>
      <c r="G38" s="10">
        <f t="shared" si="1"/>
        <v>2729.3999999999996</v>
      </c>
      <c r="H38"/>
      <c r="I38"/>
    </row>
    <row r="39" spans="1:9" ht="45" customHeight="1" x14ac:dyDescent="0.25">
      <c r="A39" s="3" t="s">
        <v>37</v>
      </c>
      <c r="B39" s="8">
        <v>4715061</v>
      </c>
      <c r="C39" s="10">
        <v>559.79999999999995</v>
      </c>
      <c r="D39" s="10">
        <v>5.7</v>
      </c>
      <c r="E39" s="10">
        <f t="shared" si="0"/>
        <v>1.0182207931404075</v>
      </c>
      <c r="F39" s="10">
        <v>35</v>
      </c>
      <c r="G39" s="10">
        <f t="shared" si="1"/>
        <v>-29.3</v>
      </c>
      <c r="H39"/>
      <c r="I39"/>
    </row>
    <row r="40" spans="1:9" ht="20.25" customHeight="1" x14ac:dyDescent="0.25">
      <c r="A40" s="2" t="s">
        <v>13</v>
      </c>
      <c r="B40" s="13">
        <v>4716000</v>
      </c>
      <c r="C40" s="9">
        <f>SUM(C41:C42)</f>
        <v>48203.199999999997</v>
      </c>
      <c r="D40" s="9">
        <f>SUM(D41:D42)</f>
        <v>28111.200000000001</v>
      </c>
      <c r="E40" s="9">
        <f t="shared" si="0"/>
        <v>58.31811995884091</v>
      </c>
      <c r="F40" s="9">
        <f>SUM(F41:F42)</f>
        <v>23039.8</v>
      </c>
      <c r="G40" s="9">
        <f t="shared" si="1"/>
        <v>5071.4000000000015</v>
      </c>
      <c r="H40"/>
      <c r="I40"/>
    </row>
    <row r="41" spans="1:9" ht="30" customHeight="1" x14ac:dyDescent="0.25">
      <c r="A41" s="3" t="s">
        <v>40</v>
      </c>
      <c r="B41" s="8">
        <v>4716011</v>
      </c>
      <c r="C41" s="10">
        <v>6904.1</v>
      </c>
      <c r="D41" s="10">
        <v>6904</v>
      </c>
      <c r="E41" s="10">
        <f t="shared" si="0"/>
        <v>99.998551585289903</v>
      </c>
      <c r="F41" s="10">
        <v>0</v>
      </c>
      <c r="G41" s="10">
        <f t="shared" si="1"/>
        <v>6904</v>
      </c>
      <c r="H41"/>
      <c r="I41"/>
    </row>
    <row r="42" spans="1:9" ht="20.25" customHeight="1" x14ac:dyDescent="0.25">
      <c r="A42" s="3" t="s">
        <v>38</v>
      </c>
      <c r="B42" s="8">
        <v>4716030</v>
      </c>
      <c r="C42" s="10">
        <v>41299.1</v>
      </c>
      <c r="D42" s="10">
        <v>21207.200000000001</v>
      </c>
      <c r="E42" s="10">
        <f t="shared" si="0"/>
        <v>51.350271555554485</v>
      </c>
      <c r="F42" s="10">
        <v>23039.8</v>
      </c>
      <c r="G42" s="10">
        <f t="shared" si="1"/>
        <v>-1832.5999999999985</v>
      </c>
      <c r="H42"/>
      <c r="I42"/>
    </row>
    <row r="43" spans="1:9" ht="20.25" customHeight="1" x14ac:dyDescent="0.25">
      <c r="A43" s="2" t="s">
        <v>14</v>
      </c>
      <c r="B43" s="13"/>
      <c r="C43" s="9">
        <f>C9+C11+C21+C32+C37+C40</f>
        <v>2222454.9000000004</v>
      </c>
      <c r="D43" s="9">
        <f>D9+D11+D21+D32+D37+D40</f>
        <v>1109286.2</v>
      </c>
      <c r="E43" s="9">
        <f t="shared" si="0"/>
        <v>49.912652895678548</v>
      </c>
      <c r="F43" s="9">
        <f>F9+F11+F21+F32+F37+F40</f>
        <v>1099237.5999999996</v>
      </c>
      <c r="G43" s="9">
        <f t="shared" si="1"/>
        <v>10048.600000000326</v>
      </c>
      <c r="H43"/>
      <c r="I43"/>
    </row>
    <row r="44" spans="1:9" ht="20.25" customHeight="1" x14ac:dyDescent="0.25">
      <c r="A44" s="13" t="s">
        <v>15</v>
      </c>
      <c r="B44" s="8"/>
      <c r="C44" s="10"/>
      <c r="D44" s="10"/>
      <c r="E44" s="9"/>
      <c r="F44" s="9"/>
      <c r="G44" s="10"/>
      <c r="H44"/>
      <c r="I44"/>
    </row>
    <row r="45" spans="1:9" ht="20.25" customHeight="1" x14ac:dyDescent="0.25">
      <c r="A45" s="2" t="s">
        <v>5</v>
      </c>
      <c r="B45" s="13">
        <v>4710100</v>
      </c>
      <c r="C45" s="9">
        <f>SUM(C46:C46)</f>
        <v>0</v>
      </c>
      <c r="D45" s="9">
        <f>SUM(D46:D46)</f>
        <v>0</v>
      </c>
      <c r="E45" s="18" t="e">
        <f>D45/C45*100</f>
        <v>#DIV/0!</v>
      </c>
      <c r="F45" s="9">
        <f>SUM(F46:F46)</f>
        <v>829.6</v>
      </c>
      <c r="G45" s="9">
        <f>D45-F45</f>
        <v>-829.6</v>
      </c>
      <c r="H45"/>
      <c r="I45"/>
    </row>
    <row r="46" spans="1:9" ht="35.25" customHeight="1" x14ac:dyDescent="0.25">
      <c r="A46" s="3" t="s">
        <v>7</v>
      </c>
      <c r="B46" s="8">
        <v>4710160</v>
      </c>
      <c r="C46" s="10">
        <v>0</v>
      </c>
      <c r="D46" s="10">
        <v>0</v>
      </c>
      <c r="E46" s="12" t="e">
        <f t="shared" ref="E46" si="6">D46/C46*100</f>
        <v>#DIV/0!</v>
      </c>
      <c r="F46" s="10">
        <v>829.6</v>
      </c>
      <c r="G46" s="10">
        <f t="shared" ref="G46" si="7">D46-F46</f>
        <v>-829.6</v>
      </c>
      <c r="H46"/>
      <c r="I46"/>
    </row>
    <row r="47" spans="1:9" ht="20.25" customHeight="1" x14ac:dyDescent="0.25">
      <c r="A47" s="2" t="s">
        <v>8</v>
      </c>
      <c r="B47" s="13">
        <v>4711000</v>
      </c>
      <c r="C47" s="9">
        <f>SUM(C48:C55)</f>
        <v>267235.40000000002</v>
      </c>
      <c r="D47" s="9">
        <f t="shared" ref="D47:F47" si="8">SUM(D48:D55)</f>
        <v>75430.799999999988</v>
      </c>
      <c r="E47" s="9">
        <f t="shared" si="0"/>
        <v>28.226350251501103</v>
      </c>
      <c r="F47" s="9">
        <f t="shared" si="8"/>
        <v>70849.799999999988</v>
      </c>
      <c r="G47" s="9">
        <f t="shared" si="1"/>
        <v>4581</v>
      </c>
      <c r="H47"/>
      <c r="I47"/>
    </row>
    <row r="48" spans="1:9" ht="20.25" customHeight="1" x14ac:dyDescent="0.25">
      <c r="A48" s="3" t="s">
        <v>20</v>
      </c>
      <c r="B48" s="8">
        <v>4711010</v>
      </c>
      <c r="C48" s="10">
        <v>119510.6</v>
      </c>
      <c r="D48" s="10">
        <v>32094</v>
      </c>
      <c r="E48" s="10">
        <f t="shared" si="0"/>
        <v>26.854521690962972</v>
      </c>
      <c r="F48" s="10">
        <v>25817.8</v>
      </c>
      <c r="G48" s="10">
        <f t="shared" si="1"/>
        <v>6276.2000000000007</v>
      </c>
      <c r="H48"/>
      <c r="I48"/>
    </row>
    <row r="49" spans="1:9" ht="48.75" customHeight="1" x14ac:dyDescent="0.25">
      <c r="A49" s="3" t="s">
        <v>51</v>
      </c>
      <c r="B49" s="8">
        <v>4711020</v>
      </c>
      <c r="C49" s="10">
        <v>128503</v>
      </c>
      <c r="D49" s="10">
        <v>36991</v>
      </c>
      <c r="E49" s="10">
        <f t="shared" si="0"/>
        <v>28.786098379026171</v>
      </c>
      <c r="F49" s="10">
        <v>40743.300000000003</v>
      </c>
      <c r="G49" s="10">
        <f t="shared" si="1"/>
        <v>-3752.3000000000029</v>
      </c>
      <c r="H49"/>
      <c r="I49"/>
    </row>
    <row r="50" spans="1:9" ht="54.75" customHeight="1" x14ac:dyDescent="0.25">
      <c r="A50" s="3" t="s">
        <v>52</v>
      </c>
      <c r="B50" s="8">
        <v>4711030</v>
      </c>
      <c r="C50" s="10">
        <v>1500</v>
      </c>
      <c r="D50" s="10">
        <v>1.2</v>
      </c>
      <c r="E50" s="10">
        <f t="shared" si="0"/>
        <v>7.9999999999999988E-2</v>
      </c>
      <c r="F50" s="10">
        <v>158.9</v>
      </c>
      <c r="G50" s="10">
        <f t="shared" si="1"/>
        <v>-157.70000000000002</v>
      </c>
      <c r="H50"/>
      <c r="I50"/>
    </row>
    <row r="51" spans="1:9" ht="42" customHeight="1" x14ac:dyDescent="0.25">
      <c r="A51" s="3" t="s">
        <v>21</v>
      </c>
      <c r="B51" s="8">
        <v>4711090</v>
      </c>
      <c r="C51" s="10">
        <v>4063.5</v>
      </c>
      <c r="D51" s="10">
        <v>616.70000000000005</v>
      </c>
      <c r="E51" s="10">
        <f t="shared" si="0"/>
        <v>15.17657192075797</v>
      </c>
      <c r="F51" s="10">
        <v>1059.9000000000001</v>
      </c>
      <c r="G51" s="10">
        <f t="shared" si="1"/>
        <v>-443.20000000000005</v>
      </c>
      <c r="H51"/>
      <c r="I51"/>
    </row>
    <row r="52" spans="1:9" ht="19.5" customHeight="1" x14ac:dyDescent="0.25">
      <c r="A52" s="3" t="s">
        <v>54</v>
      </c>
      <c r="B52" s="8">
        <v>4711100</v>
      </c>
      <c r="C52" s="10">
        <v>10835.1</v>
      </c>
      <c r="D52" s="10">
        <v>5545.8</v>
      </c>
      <c r="E52" s="10">
        <f t="shared" si="0"/>
        <v>51.183653127336157</v>
      </c>
      <c r="F52" s="10">
        <v>3061.2</v>
      </c>
      <c r="G52" s="10">
        <f t="shared" si="1"/>
        <v>2484.6000000000004</v>
      </c>
      <c r="H52"/>
      <c r="I52"/>
    </row>
    <row r="53" spans="1:9" ht="20.25" customHeight="1" x14ac:dyDescent="0.25">
      <c r="A53" s="3" t="s">
        <v>55</v>
      </c>
      <c r="B53" s="8">
        <v>4711150</v>
      </c>
      <c r="C53" s="10">
        <v>81</v>
      </c>
      <c r="D53" s="10">
        <v>0</v>
      </c>
      <c r="E53" s="10">
        <f t="shared" si="0"/>
        <v>0</v>
      </c>
      <c r="F53" s="10">
        <v>0</v>
      </c>
      <c r="G53" s="10">
        <f t="shared" si="1"/>
        <v>0</v>
      </c>
      <c r="H53"/>
      <c r="I53"/>
    </row>
    <row r="54" spans="1:9" ht="20.25" customHeight="1" x14ac:dyDescent="0.25">
      <c r="A54" s="3" t="s">
        <v>22</v>
      </c>
      <c r="B54" s="8">
        <v>4711161</v>
      </c>
      <c r="C54" s="10">
        <v>1275</v>
      </c>
      <c r="D54" s="10">
        <v>43.2</v>
      </c>
      <c r="E54" s="10">
        <f t="shared" si="0"/>
        <v>3.3882352941176475</v>
      </c>
      <c r="F54" s="10">
        <v>8.6999999999999993</v>
      </c>
      <c r="G54" s="10">
        <f t="shared" si="1"/>
        <v>34.5</v>
      </c>
      <c r="H54"/>
      <c r="I54"/>
    </row>
    <row r="55" spans="1:9" ht="32.25" customHeight="1" x14ac:dyDescent="0.25">
      <c r="A55" s="3" t="s">
        <v>45</v>
      </c>
      <c r="B55" s="8">
        <v>4711170</v>
      </c>
      <c r="C55" s="10">
        <v>1467.2</v>
      </c>
      <c r="D55" s="10">
        <v>138.9</v>
      </c>
      <c r="E55" s="10">
        <f t="shared" si="0"/>
        <v>9.4670119956379502</v>
      </c>
      <c r="F55" s="10">
        <v>0</v>
      </c>
      <c r="G55" s="10">
        <f t="shared" si="1"/>
        <v>138.9</v>
      </c>
      <c r="H55"/>
      <c r="I55"/>
    </row>
    <row r="56" spans="1:9" ht="23.25" customHeight="1" x14ac:dyDescent="0.25">
      <c r="A56" s="2" t="s">
        <v>9</v>
      </c>
      <c r="B56" s="13">
        <v>4713000</v>
      </c>
      <c r="C56" s="9">
        <f>SUM(C57:C64)</f>
        <v>2903.9</v>
      </c>
      <c r="D56" s="9">
        <f>SUM(D57:D64)</f>
        <v>801.4</v>
      </c>
      <c r="E56" s="9">
        <f t="shared" si="0"/>
        <v>27.597369055408244</v>
      </c>
      <c r="F56" s="9">
        <f>SUM(F57:F64)</f>
        <v>15743.6</v>
      </c>
      <c r="G56" s="9">
        <f>D56-F56</f>
        <v>-14942.2</v>
      </c>
      <c r="H56"/>
      <c r="I56"/>
    </row>
    <row r="57" spans="1:9" ht="56.25" customHeight="1" x14ac:dyDescent="0.25">
      <c r="A57" s="3" t="s">
        <v>24</v>
      </c>
      <c r="B57" s="8">
        <v>4713104</v>
      </c>
      <c r="C57" s="10">
        <v>0</v>
      </c>
      <c r="D57" s="10">
        <v>155.6</v>
      </c>
      <c r="E57" s="12" t="e">
        <f t="shared" si="0"/>
        <v>#DIV/0!</v>
      </c>
      <c r="F57" s="10">
        <v>0</v>
      </c>
      <c r="G57" s="10">
        <f t="shared" si="1"/>
        <v>155.6</v>
      </c>
      <c r="H57"/>
      <c r="I57"/>
    </row>
    <row r="58" spans="1:9" ht="55.5" customHeight="1" x14ac:dyDescent="0.25">
      <c r="A58" s="3" t="s">
        <v>46</v>
      </c>
      <c r="B58" s="8">
        <v>4713111</v>
      </c>
      <c r="C58" s="10">
        <v>60</v>
      </c>
      <c r="D58" s="10">
        <v>0</v>
      </c>
      <c r="E58" s="10">
        <f t="shared" si="0"/>
        <v>0</v>
      </c>
      <c r="F58" s="10">
        <v>21</v>
      </c>
      <c r="G58" s="10">
        <f t="shared" si="1"/>
        <v>-21</v>
      </c>
      <c r="H58"/>
      <c r="I58"/>
    </row>
    <row r="59" spans="1:9" ht="30.75" customHeight="1" x14ac:dyDescent="0.25">
      <c r="A59" s="3" t="s">
        <v>25</v>
      </c>
      <c r="B59" s="8">
        <v>4713121</v>
      </c>
      <c r="C59" s="10">
        <v>250</v>
      </c>
      <c r="D59" s="10">
        <v>0</v>
      </c>
      <c r="E59" s="10">
        <f t="shared" si="0"/>
        <v>0</v>
      </c>
      <c r="F59" s="10">
        <v>0</v>
      </c>
      <c r="G59" s="10">
        <f t="shared" si="1"/>
        <v>0</v>
      </c>
      <c r="H59"/>
      <c r="I59"/>
    </row>
    <row r="60" spans="1:9" ht="20.25" customHeight="1" x14ac:dyDescent="0.25">
      <c r="A60" s="3" t="s">
        <v>27</v>
      </c>
      <c r="B60" s="8">
        <v>4713132</v>
      </c>
      <c r="C60" s="10">
        <v>1093.9000000000001</v>
      </c>
      <c r="D60" s="10">
        <v>142.6</v>
      </c>
      <c r="E60" s="10">
        <f t="shared" si="0"/>
        <v>13.035926501508364</v>
      </c>
      <c r="F60" s="10">
        <v>584.9</v>
      </c>
      <c r="G60" s="10">
        <f t="shared" si="1"/>
        <v>-442.29999999999995</v>
      </c>
      <c r="H60"/>
      <c r="I60"/>
    </row>
    <row r="61" spans="1:9" ht="198.75" customHeight="1" x14ac:dyDescent="0.25">
      <c r="A61" s="3" t="s">
        <v>62</v>
      </c>
      <c r="B61" s="8">
        <v>4713221</v>
      </c>
      <c r="C61" s="10">
        <v>0</v>
      </c>
      <c r="D61" s="10">
        <v>0</v>
      </c>
      <c r="E61" s="12" t="e">
        <f t="shared" si="0"/>
        <v>#DIV/0!</v>
      </c>
      <c r="F61" s="10">
        <v>5553.1</v>
      </c>
      <c r="G61" s="10">
        <f t="shared" si="1"/>
        <v>-5553.1</v>
      </c>
      <c r="H61"/>
      <c r="I61"/>
    </row>
    <row r="62" spans="1:9" ht="168" customHeight="1" x14ac:dyDescent="0.25">
      <c r="A62" s="3" t="s">
        <v>48</v>
      </c>
      <c r="B62" s="8">
        <v>4713223</v>
      </c>
      <c r="C62" s="10">
        <v>0</v>
      </c>
      <c r="D62" s="10">
        <v>0</v>
      </c>
      <c r="E62" s="12" t="e">
        <f t="shared" si="0"/>
        <v>#DIV/0!</v>
      </c>
      <c r="F62" s="10">
        <v>9399.1</v>
      </c>
      <c r="G62" s="10">
        <f t="shared" si="1"/>
        <v>-9399.1</v>
      </c>
      <c r="H62"/>
      <c r="I62"/>
    </row>
    <row r="63" spans="1:9" ht="30.75" customHeight="1" x14ac:dyDescent="0.25">
      <c r="A63" s="3" t="s">
        <v>30</v>
      </c>
      <c r="B63" s="8">
        <v>4713241</v>
      </c>
      <c r="C63" s="10">
        <v>1500</v>
      </c>
      <c r="D63" s="10">
        <v>503.2</v>
      </c>
      <c r="E63" s="10">
        <f t="shared" si="0"/>
        <v>33.546666666666667</v>
      </c>
      <c r="F63" s="10">
        <v>0</v>
      </c>
      <c r="G63" s="10">
        <f t="shared" si="1"/>
        <v>503.2</v>
      </c>
      <c r="H63"/>
      <c r="I63"/>
    </row>
    <row r="64" spans="1:9" ht="32.25" customHeight="1" x14ac:dyDescent="0.25">
      <c r="A64" s="3" t="s">
        <v>31</v>
      </c>
      <c r="B64" s="8">
        <v>4713242</v>
      </c>
      <c r="C64" s="10">
        <v>0</v>
      </c>
      <c r="D64" s="10">
        <v>0</v>
      </c>
      <c r="E64" s="12" t="e">
        <f t="shared" si="0"/>
        <v>#DIV/0!</v>
      </c>
      <c r="F64" s="10">
        <v>185.5</v>
      </c>
      <c r="G64" s="10">
        <f t="shared" si="1"/>
        <v>-185.5</v>
      </c>
      <c r="H64"/>
      <c r="I64"/>
    </row>
    <row r="65" spans="1:9" ht="23.25" customHeight="1" x14ac:dyDescent="0.25">
      <c r="A65" s="2" t="s">
        <v>11</v>
      </c>
      <c r="B65" s="13">
        <v>4714000</v>
      </c>
      <c r="C65" s="9">
        <f>SUM(C66:C67)</f>
        <v>6425</v>
      </c>
      <c r="D65" s="9">
        <f t="shared" ref="D65:F65" si="9">SUM(D66:D67)</f>
        <v>226.1</v>
      </c>
      <c r="E65" s="9">
        <f t="shared" si="0"/>
        <v>3.5190661478599221</v>
      </c>
      <c r="F65" s="9">
        <f t="shared" si="9"/>
        <v>802.4</v>
      </c>
      <c r="G65" s="9">
        <f t="shared" si="1"/>
        <v>-576.29999999999995</v>
      </c>
      <c r="H65"/>
      <c r="I65"/>
    </row>
    <row r="66" spans="1:9" ht="20.25" customHeight="1" x14ac:dyDescent="0.25">
      <c r="A66" s="3" t="s">
        <v>32</v>
      </c>
      <c r="B66" s="8">
        <v>4714030</v>
      </c>
      <c r="C66" s="10">
        <v>564</v>
      </c>
      <c r="D66" s="10">
        <v>3.7</v>
      </c>
      <c r="E66" s="10">
        <f t="shared" si="0"/>
        <v>0.65602836879432624</v>
      </c>
      <c r="F66" s="10">
        <v>143</v>
      </c>
      <c r="G66" s="10">
        <f t="shared" si="1"/>
        <v>-139.30000000000001</v>
      </c>
      <c r="H66"/>
      <c r="I66"/>
    </row>
    <row r="67" spans="1:9" ht="32.25" customHeight="1" x14ac:dyDescent="0.25">
      <c r="A67" s="3" t="s">
        <v>33</v>
      </c>
      <c r="B67" s="8">
        <v>4714060</v>
      </c>
      <c r="C67" s="10">
        <v>5861</v>
      </c>
      <c r="D67" s="10">
        <v>222.4</v>
      </c>
      <c r="E67" s="10">
        <f t="shared" si="0"/>
        <v>3.7945743047261562</v>
      </c>
      <c r="F67" s="10">
        <v>659.4</v>
      </c>
      <c r="G67" s="10">
        <f t="shared" si="1"/>
        <v>-437</v>
      </c>
      <c r="H67"/>
      <c r="I67"/>
    </row>
    <row r="68" spans="1:9" ht="20.25" customHeight="1" x14ac:dyDescent="0.25">
      <c r="A68" s="2" t="s">
        <v>12</v>
      </c>
      <c r="B68" s="13">
        <v>4715000</v>
      </c>
      <c r="C68" s="9">
        <f>C69+C70</f>
        <v>7066.4</v>
      </c>
      <c r="D68" s="9">
        <f t="shared" ref="D68:F68" si="10">D69+D70</f>
        <v>3026.7000000000003</v>
      </c>
      <c r="E68" s="9">
        <f t="shared" si="0"/>
        <v>42.83227668968641</v>
      </c>
      <c r="F68" s="9">
        <f t="shared" si="10"/>
        <v>16642</v>
      </c>
      <c r="G68" s="9">
        <f>D68-F68</f>
        <v>-13615.3</v>
      </c>
      <c r="H68"/>
      <c r="I68"/>
    </row>
    <row r="69" spans="1:9" ht="30.75" customHeight="1" x14ac:dyDescent="0.25">
      <c r="A69" s="3" t="s">
        <v>36</v>
      </c>
      <c r="B69" s="8">
        <v>4715031</v>
      </c>
      <c r="C69" s="10">
        <v>4066.4</v>
      </c>
      <c r="D69" s="10">
        <v>78.400000000000006</v>
      </c>
      <c r="E69" s="10">
        <f t="shared" si="0"/>
        <v>1.9279952783789103</v>
      </c>
      <c r="F69" s="10">
        <v>690.2</v>
      </c>
      <c r="G69" s="10">
        <f t="shared" si="1"/>
        <v>-611.80000000000007</v>
      </c>
      <c r="H69"/>
      <c r="I69"/>
    </row>
    <row r="70" spans="1:9" ht="20.25" customHeight="1" x14ac:dyDescent="0.25">
      <c r="A70" s="3" t="s">
        <v>39</v>
      </c>
      <c r="B70" s="8">
        <v>4715041</v>
      </c>
      <c r="C70" s="10">
        <v>3000</v>
      </c>
      <c r="D70" s="10">
        <v>2948.3</v>
      </c>
      <c r="E70" s="10">
        <f t="shared" si="0"/>
        <v>98.276666666666671</v>
      </c>
      <c r="F70" s="10">
        <v>15951.8</v>
      </c>
      <c r="G70" s="10">
        <f t="shared" si="1"/>
        <v>-13003.5</v>
      </c>
      <c r="H70"/>
      <c r="I70"/>
    </row>
    <row r="71" spans="1:9" ht="20.25" customHeight="1" x14ac:dyDescent="0.25">
      <c r="A71" s="2" t="s">
        <v>13</v>
      </c>
      <c r="B71" s="13">
        <v>4716000</v>
      </c>
      <c r="C71" s="9">
        <f>SUM(C72:C73)</f>
        <v>157346.09999999998</v>
      </c>
      <c r="D71" s="9">
        <f t="shared" ref="D71:F71" si="11">SUM(D72:D73)</f>
        <v>64676.7</v>
      </c>
      <c r="E71" s="9">
        <f t="shared" si="0"/>
        <v>41.104736628362573</v>
      </c>
      <c r="F71" s="9">
        <f t="shared" si="11"/>
        <v>56300.3</v>
      </c>
      <c r="G71" s="9">
        <f t="shared" si="1"/>
        <v>8376.3999999999942</v>
      </c>
      <c r="H71"/>
      <c r="I71"/>
    </row>
    <row r="72" spans="1:9" ht="30" customHeight="1" x14ac:dyDescent="0.25">
      <c r="A72" s="3" t="s">
        <v>40</v>
      </c>
      <c r="B72" s="8">
        <v>4716011</v>
      </c>
      <c r="C72" s="10">
        <v>133877.29999999999</v>
      </c>
      <c r="D72" s="10">
        <v>64676.7</v>
      </c>
      <c r="E72" s="10">
        <f t="shared" si="0"/>
        <v>48.310430521081621</v>
      </c>
      <c r="F72" s="10">
        <v>56300.3</v>
      </c>
      <c r="G72" s="10">
        <f t="shared" si="1"/>
        <v>8376.3999999999942</v>
      </c>
      <c r="H72"/>
      <c r="I72"/>
    </row>
    <row r="73" spans="1:9" ht="33" customHeight="1" x14ac:dyDescent="0.25">
      <c r="A73" s="3" t="s">
        <v>49</v>
      </c>
      <c r="B73" s="8">
        <v>4716015</v>
      </c>
      <c r="C73" s="10">
        <v>23468.799999999999</v>
      </c>
      <c r="D73" s="10">
        <v>0</v>
      </c>
      <c r="E73" s="10">
        <f t="shared" si="0"/>
        <v>0</v>
      </c>
      <c r="F73" s="10">
        <f>F74</f>
        <v>0</v>
      </c>
      <c r="G73" s="10">
        <f t="shared" si="1"/>
        <v>0</v>
      </c>
      <c r="H73"/>
      <c r="I73"/>
    </row>
    <row r="74" spans="1:9" ht="20.25" customHeight="1" x14ac:dyDescent="0.25">
      <c r="A74" s="2" t="s">
        <v>19</v>
      </c>
      <c r="B74" s="13">
        <v>4717300</v>
      </c>
      <c r="C74" s="9">
        <f>SUM(C75:C76)</f>
        <v>35841.599999999999</v>
      </c>
      <c r="D74" s="9">
        <f t="shared" ref="D74:F74" si="12">SUM(D75:D76)</f>
        <v>24761.599999999999</v>
      </c>
      <c r="E74" s="9">
        <f t="shared" si="0"/>
        <v>69.086201508861208</v>
      </c>
      <c r="F74" s="9">
        <f t="shared" si="12"/>
        <v>0</v>
      </c>
      <c r="G74" s="9">
        <f t="shared" si="1"/>
        <v>24761.599999999999</v>
      </c>
      <c r="H74"/>
      <c r="I74"/>
    </row>
    <row r="75" spans="1:9" ht="20.25" customHeight="1" x14ac:dyDescent="0.25">
      <c r="A75" s="3" t="s">
        <v>56</v>
      </c>
      <c r="B75" s="8">
        <v>4717321</v>
      </c>
      <c r="C75" s="10">
        <v>27500</v>
      </c>
      <c r="D75" s="10">
        <v>18728.5</v>
      </c>
      <c r="E75" s="10">
        <f t="shared" si="0"/>
        <v>68.103636363636369</v>
      </c>
      <c r="F75" s="10">
        <v>0</v>
      </c>
      <c r="G75" s="10">
        <f t="shared" si="1"/>
        <v>18728.5</v>
      </c>
      <c r="H75"/>
      <c r="I75"/>
    </row>
    <row r="76" spans="1:9" ht="20.25" customHeight="1" x14ac:dyDescent="0.25">
      <c r="A76" s="3" t="s">
        <v>57</v>
      </c>
      <c r="B76" s="8">
        <v>4717322</v>
      </c>
      <c r="C76" s="10">
        <v>8341.6</v>
      </c>
      <c r="D76" s="10">
        <v>6033.1</v>
      </c>
      <c r="E76" s="10">
        <f t="shared" si="0"/>
        <v>72.325453150474729</v>
      </c>
      <c r="F76" s="10">
        <v>0</v>
      </c>
      <c r="G76" s="10">
        <f t="shared" si="1"/>
        <v>6033.1</v>
      </c>
      <c r="H76"/>
      <c r="I76"/>
    </row>
    <row r="77" spans="1:9" s="11" customFormat="1" ht="20.25" customHeight="1" x14ac:dyDescent="0.25">
      <c r="A77" s="2" t="s">
        <v>43</v>
      </c>
      <c r="B77" s="13">
        <v>4717360</v>
      </c>
      <c r="C77" s="9">
        <f>C78</f>
        <v>201.1</v>
      </c>
      <c r="D77" s="9">
        <f>D78</f>
        <v>0</v>
      </c>
      <c r="E77" s="9">
        <f t="shared" si="0"/>
        <v>0</v>
      </c>
      <c r="F77" s="9">
        <f>F78</f>
        <v>5501.3</v>
      </c>
      <c r="G77" s="16">
        <f t="shared" si="1"/>
        <v>-5501.3</v>
      </c>
    </row>
    <row r="78" spans="1:9" ht="49.5" customHeight="1" x14ac:dyDescent="0.25">
      <c r="A78" s="3" t="s">
        <v>44</v>
      </c>
      <c r="B78" s="8">
        <v>4717363</v>
      </c>
      <c r="C78" s="10">
        <v>201.1</v>
      </c>
      <c r="D78" s="10">
        <v>0</v>
      </c>
      <c r="E78" s="10">
        <f t="shared" si="0"/>
        <v>0</v>
      </c>
      <c r="F78" s="10">
        <v>5501.3</v>
      </c>
      <c r="G78" s="17">
        <f t="shared" si="1"/>
        <v>-5501.3</v>
      </c>
      <c r="H78"/>
      <c r="I78"/>
    </row>
    <row r="79" spans="1:9" ht="20.25" customHeight="1" x14ac:dyDescent="0.25">
      <c r="A79" s="2" t="s">
        <v>16</v>
      </c>
      <c r="B79" s="13">
        <v>4717600</v>
      </c>
      <c r="C79" s="9">
        <f>C80</f>
        <v>10355</v>
      </c>
      <c r="D79" s="9">
        <f>D80</f>
        <v>6384.6</v>
      </c>
      <c r="E79" s="9">
        <f t="shared" si="0"/>
        <v>61.657170449058427</v>
      </c>
      <c r="F79" s="9">
        <f>F80</f>
        <v>6893.8</v>
      </c>
      <c r="G79" s="9">
        <f t="shared" si="1"/>
        <v>-509.19999999999982</v>
      </c>
      <c r="H79"/>
      <c r="I79"/>
    </row>
    <row r="80" spans="1:9" ht="90.75" customHeight="1" x14ac:dyDescent="0.25">
      <c r="A80" s="3" t="s">
        <v>41</v>
      </c>
      <c r="B80" s="8">
        <v>4717691</v>
      </c>
      <c r="C80" s="10">
        <v>10355</v>
      </c>
      <c r="D80" s="10">
        <v>6384.6</v>
      </c>
      <c r="E80" s="9">
        <f t="shared" si="0"/>
        <v>61.657170449058427</v>
      </c>
      <c r="F80" s="8">
        <v>6893.8</v>
      </c>
      <c r="G80" s="10">
        <f t="shared" si="1"/>
        <v>-509.19999999999982</v>
      </c>
      <c r="H80"/>
      <c r="I80"/>
    </row>
    <row r="81" spans="1:9" ht="20.25" customHeight="1" x14ac:dyDescent="0.25">
      <c r="A81" s="2" t="s">
        <v>17</v>
      </c>
      <c r="B81" s="13"/>
      <c r="C81" s="9">
        <f>C45+C47+C56+C65+C68+C71+C74+C79+C77</f>
        <v>487374.5</v>
      </c>
      <c r="D81" s="9">
        <f>D45+D47+D56+D65+D68+D71+D74+D79+D77</f>
        <v>175307.9</v>
      </c>
      <c r="E81" s="9">
        <f t="shared" si="0"/>
        <v>35.969854803646889</v>
      </c>
      <c r="F81" s="9">
        <f>F45+F47+F56+F65+F68+F71+F74+F79+F77</f>
        <v>173562.8</v>
      </c>
      <c r="G81" s="9">
        <f>D81-F81</f>
        <v>1745.1000000000058</v>
      </c>
      <c r="H81"/>
      <c r="I81"/>
    </row>
    <row r="82" spans="1:9" ht="20.25" customHeight="1" x14ac:dyDescent="0.25">
      <c r="A82" s="2" t="s">
        <v>18</v>
      </c>
      <c r="B82" s="13"/>
      <c r="C82" s="9">
        <f>C43+C81</f>
        <v>2709829.4000000004</v>
      </c>
      <c r="D82" s="9">
        <f>D43+D81</f>
        <v>1284594.0999999999</v>
      </c>
      <c r="E82" s="9">
        <f t="shared" ref="E82" si="13">D82/C82*100</f>
        <v>47.40498054969806</v>
      </c>
      <c r="F82" s="9">
        <f>F43+F81</f>
        <v>1272800.3999999997</v>
      </c>
      <c r="G82" s="9">
        <f t="shared" ref="G82" si="14">D82-F82</f>
        <v>11793.700000000186</v>
      </c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A87" s="14"/>
      <c r="B87" s="14"/>
      <c r="C87" s="14"/>
      <c r="D87" s="14"/>
      <c r="E87" s="14"/>
      <c r="F87" s="14"/>
      <c r="H87"/>
      <c r="I87"/>
    </row>
    <row r="88" spans="1:9" x14ac:dyDescent="0.25">
      <c r="A88" s="14"/>
      <c r="B88" s="14"/>
      <c r="C88" s="14"/>
      <c r="D88" s="14"/>
      <c r="E88" s="14"/>
      <c r="F88" s="14"/>
      <c r="H88"/>
      <c r="I88"/>
    </row>
    <row r="89" spans="1:9" x14ac:dyDescent="0.25">
      <c r="A89" s="14"/>
      <c r="B89" s="14"/>
      <c r="C89" s="14"/>
      <c r="D89" s="14"/>
      <c r="E89" s="14"/>
      <c r="F89" s="14"/>
      <c r="H89"/>
      <c r="I89"/>
    </row>
    <row r="90" spans="1:9" x14ac:dyDescent="0.25">
      <c r="A90" s="14"/>
      <c r="B90" s="14"/>
      <c r="C90" s="14"/>
      <c r="D90" s="14"/>
      <c r="E90" s="14"/>
      <c r="F90" s="14"/>
      <c r="H90"/>
      <c r="I90"/>
    </row>
    <row r="91" spans="1:9" x14ac:dyDescent="0.25">
      <c r="A91" s="14"/>
      <c r="B91" s="14"/>
      <c r="C91" s="14"/>
      <c r="D91" s="14"/>
      <c r="E91" s="14"/>
      <c r="F91" s="14"/>
      <c r="H91"/>
      <c r="I91"/>
    </row>
    <row r="92" spans="1:9" x14ac:dyDescent="0.25">
      <c r="A92" s="14"/>
      <c r="B92" s="14"/>
      <c r="C92" s="14"/>
      <c r="D92" s="14"/>
      <c r="E92" s="14"/>
      <c r="F92" s="14"/>
      <c r="H92"/>
      <c r="I92"/>
    </row>
    <row r="93" spans="1:9" x14ac:dyDescent="0.25">
      <c r="A93" s="14"/>
      <c r="B93" s="14"/>
      <c r="C93" s="14"/>
      <c r="D93" s="14"/>
      <c r="E93" s="14"/>
      <c r="F93" s="14"/>
      <c r="H93"/>
      <c r="I93"/>
    </row>
  </sheetData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ageMargins left="0.78740157480314965" right="7.874015748031496E-2" top="3.937007874015748E-2" bottom="3.937007874015748E-2" header="3.937007874015748E-2" footer="3.937007874015748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січень-липень 2020 року</vt:lpstr>
      <vt:lpstr>'січень-липень 2020 року'!Заголовки_для_печати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2020-08-05T06:51:30Z</dcterms:modified>
</cp:coreProperties>
</file>