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січень-травень 2020" sheetId="10" r:id="rId1"/>
  </sheets>
  <definedNames>
    <definedName name="_xlnm.Print_Titles" localSheetId="0">'січень-травень 2020'!$6:$8</definedName>
  </definedNames>
  <calcPr calcId="162913" refMode="R1C1"/>
</workbook>
</file>

<file path=xl/calcChain.xml><?xml version="1.0" encoding="utf-8"?>
<calcChain xmlns="http://schemas.openxmlformats.org/spreadsheetml/2006/main">
  <c r="F56" i="10" l="1"/>
  <c r="D56" i="10"/>
  <c r="C56" i="10"/>
  <c r="G62" i="10"/>
  <c r="E62" i="10"/>
  <c r="G56" i="10" l="1"/>
  <c r="G78" i="10"/>
  <c r="E78" i="10"/>
  <c r="F77" i="10"/>
  <c r="D77" i="10"/>
  <c r="C77" i="10"/>
  <c r="G76" i="10"/>
  <c r="E76" i="10"/>
  <c r="F75" i="10"/>
  <c r="D75" i="10"/>
  <c r="G75" i="10" s="1"/>
  <c r="C75" i="10"/>
  <c r="G74" i="10"/>
  <c r="E74" i="10"/>
  <c r="G73" i="10"/>
  <c r="E73" i="10"/>
  <c r="F72" i="10"/>
  <c r="F71" i="10" s="1"/>
  <c r="G71" i="10" s="1"/>
  <c r="D72" i="10"/>
  <c r="C72" i="10"/>
  <c r="E72" i="10" s="1"/>
  <c r="E71" i="10"/>
  <c r="G70" i="10"/>
  <c r="E70" i="10"/>
  <c r="D69" i="10"/>
  <c r="C69" i="10"/>
  <c r="E69" i="10" s="1"/>
  <c r="G68" i="10"/>
  <c r="E68" i="10"/>
  <c r="G67" i="10"/>
  <c r="E67" i="10"/>
  <c r="F66" i="10"/>
  <c r="D66" i="10"/>
  <c r="C66" i="10"/>
  <c r="G65" i="10"/>
  <c r="E65" i="10"/>
  <c r="G64" i="10"/>
  <c r="E64" i="10"/>
  <c r="F63" i="10"/>
  <c r="D63" i="10"/>
  <c r="C63" i="10"/>
  <c r="G61" i="10"/>
  <c r="E61" i="10"/>
  <c r="G60" i="10"/>
  <c r="E60" i="10"/>
  <c r="G59" i="10"/>
  <c r="E59" i="10"/>
  <c r="G58" i="10"/>
  <c r="E58" i="10"/>
  <c r="G57" i="10"/>
  <c r="E57" i="10"/>
  <c r="G55" i="10"/>
  <c r="E55" i="10"/>
  <c r="G54" i="10"/>
  <c r="E54" i="10"/>
  <c r="G53" i="10"/>
  <c r="E53" i="10"/>
  <c r="G52" i="10"/>
  <c r="E52" i="10"/>
  <c r="G51" i="10"/>
  <c r="E51" i="10"/>
  <c r="G50" i="10"/>
  <c r="E50" i="10"/>
  <c r="G49" i="10"/>
  <c r="E49" i="10"/>
  <c r="G48" i="10"/>
  <c r="E48" i="10"/>
  <c r="F47" i="10"/>
  <c r="D47" i="10"/>
  <c r="C47" i="10"/>
  <c r="G46" i="10"/>
  <c r="E46" i="10"/>
  <c r="F45" i="10"/>
  <c r="D45" i="10"/>
  <c r="C45" i="10"/>
  <c r="C79" i="10" s="1"/>
  <c r="G42" i="10"/>
  <c r="E42" i="10"/>
  <c r="G41" i="10"/>
  <c r="E41" i="10"/>
  <c r="F40" i="10"/>
  <c r="D40" i="10"/>
  <c r="C40" i="10"/>
  <c r="G39" i="10"/>
  <c r="E39" i="10"/>
  <c r="G38" i="10"/>
  <c r="E38" i="10"/>
  <c r="F37" i="10"/>
  <c r="D37" i="10"/>
  <c r="C37" i="10"/>
  <c r="G36" i="10"/>
  <c r="E36" i="10"/>
  <c r="G35" i="10"/>
  <c r="E35" i="10"/>
  <c r="G34" i="10"/>
  <c r="E34" i="10"/>
  <c r="G33" i="10"/>
  <c r="E33" i="10"/>
  <c r="F32" i="10"/>
  <c r="D32" i="10"/>
  <c r="C32" i="10"/>
  <c r="G31" i="10"/>
  <c r="E31" i="10"/>
  <c r="G30" i="10"/>
  <c r="E30" i="10"/>
  <c r="G29" i="10"/>
  <c r="E29" i="10"/>
  <c r="G28" i="10"/>
  <c r="E28" i="10"/>
  <c r="G27" i="10"/>
  <c r="E27" i="10"/>
  <c r="G26" i="10"/>
  <c r="E26" i="10"/>
  <c r="G25" i="10"/>
  <c r="E25" i="10"/>
  <c r="G24" i="10"/>
  <c r="E24" i="10"/>
  <c r="G23" i="10"/>
  <c r="E23" i="10"/>
  <c r="G22" i="10"/>
  <c r="E22" i="10"/>
  <c r="F21" i="10"/>
  <c r="D21" i="10"/>
  <c r="G21" i="10" s="1"/>
  <c r="C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F11" i="10"/>
  <c r="D11" i="10"/>
  <c r="C11" i="10"/>
  <c r="G10" i="10"/>
  <c r="E10" i="10"/>
  <c r="F9" i="10"/>
  <c r="D9" i="10"/>
  <c r="C9" i="10"/>
  <c r="C43" i="10" l="1"/>
  <c r="C80" i="10" s="1"/>
  <c r="G37" i="10"/>
  <c r="G63" i="10"/>
  <c r="G72" i="10"/>
  <c r="G77" i="10"/>
  <c r="G66" i="10"/>
  <c r="G47" i="10"/>
  <c r="G40" i="10"/>
  <c r="G32" i="10"/>
  <c r="F43" i="10"/>
  <c r="G11" i="10"/>
  <c r="E77" i="10"/>
  <c r="E63" i="10"/>
  <c r="D79" i="10"/>
  <c r="E79" i="10" s="1"/>
  <c r="E47" i="10"/>
  <c r="E37" i="10"/>
  <c r="E21" i="10"/>
  <c r="D43" i="10"/>
  <c r="G9" i="10"/>
  <c r="F79" i="10"/>
  <c r="E9" i="10"/>
  <c r="E11" i="10"/>
  <c r="E32" i="10"/>
  <c r="E40" i="10"/>
  <c r="E45" i="10"/>
  <c r="G45" i="10"/>
  <c r="E56" i="10"/>
  <c r="E66" i="10"/>
  <c r="F69" i="10"/>
  <c r="G69" i="10" s="1"/>
  <c r="E75" i="10"/>
  <c r="G43" i="10" l="1"/>
  <c r="G79" i="10"/>
  <c r="E43" i="10"/>
  <c r="D80" i="10"/>
  <c r="E80" i="10" s="1"/>
  <c r="F80" i="10"/>
  <c r="G80" i="10" l="1"/>
</calcChain>
</file>

<file path=xl/sharedStrings.xml><?xml version="1.0" encoding="utf-8"?>
<sst xmlns="http://schemas.openxmlformats.org/spreadsheetml/2006/main" count="85" uniqueCount="61">
  <si>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</si>
  <si>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</si>
  <si>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</si>
  <si>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</si>
  <si>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</si>
  <si>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</si>
  <si>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</si>
  <si>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</si>
  <si>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</si>
  <si>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</si>
  <si>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</si>
  <si>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</si>
  <si>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</si>
  <si>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</si>
  <si>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</si>
  <si>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</si>
  <si>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</si>
  <si>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</si>
  <si>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</si>
  <si>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</si>
  <si>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</si>
  <si>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</si>
  <si>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</si>
  <si>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</si>
  <si>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</si>
  <si>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</si>
  <si>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</si>
  <si>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</si>
  <si>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</si>
  <si>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</si>
  <si>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</si>
  <si>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</si>
  <si>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</si>
  <si>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</si>
  <si>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</si>
  <si>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</si>
  <si>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</si>
  <si>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</si>
  <si>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</si>
  <si>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</si>
  <si>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</si>
  <si>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</si>
  <si>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</si>
  <si>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</si>
  <si>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</si>
  <si>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</si>
  <si>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</si>
  <si>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</si>
  <si>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</si>
  <si>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</si>
  <si>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</si>
  <si>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</si>
  <si>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</si>
  <si>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</si>
  <si>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</si>
  <si>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</si>
  <si>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</si>
  <si>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Відхилення виконання 2020 до 2019 року</t>
  </si>
  <si>
    <t>щодо використання бюджетних коштів за січень - травень 2020 року</t>
  </si>
  <si>
    <t>Виконано (касові видатки)            за січень - травень               2020 року</t>
  </si>
  <si>
    <t>Виконано у січні - травні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</si>
</sst>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71" workbookViewId="0">
      <selection activeCell="G86" sqref="G86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4.28515625" style="6" customWidth="1"/>
    <col min="5" max="5" width="10.42578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8" customHeight="1" x14ac:dyDescent="0.25">
      <c r="A1" s="22" t="s">
        <v>3</v>
      </c>
      <c r="B1" s="22"/>
      <c r="C1" s="22"/>
      <c r="D1" s="22"/>
      <c r="E1" s="22"/>
      <c r="F1" s="22"/>
      <c r="G1" s="22"/>
      <c r="H1"/>
      <c r="I1"/>
    </row>
    <row r="2" spans="1:9" ht="18" customHeight="1" x14ac:dyDescent="0.25">
      <c r="A2" s="22" t="s">
        <v>58</v>
      </c>
      <c r="B2" s="22"/>
      <c r="C2" s="22"/>
      <c r="D2" s="22"/>
      <c r="E2" s="22"/>
      <c r="F2" s="22"/>
      <c r="G2" s="22"/>
      <c r="H2"/>
      <c r="I2"/>
    </row>
    <row r="3" spans="1:9" ht="18" customHeight="1" x14ac:dyDescent="0.25">
      <c r="A3" s="22" t="s">
        <v>4</v>
      </c>
      <c r="B3" s="22"/>
      <c r="C3" s="22"/>
      <c r="D3" s="22"/>
      <c r="E3" s="22"/>
      <c r="F3" s="22"/>
      <c r="G3" s="22"/>
      <c r="H3"/>
      <c r="I3"/>
    </row>
    <row r="4" spans="1:9" x14ac:dyDescent="0.25">
      <c r="E4" s="19"/>
      <c r="G4" s="4" t="s">
        <v>2</v>
      </c>
      <c r="H4"/>
      <c r="I4"/>
    </row>
    <row r="5" spans="1:9" ht="25.5" customHeight="1" x14ac:dyDescent="0.25">
      <c r="A5" s="20" t="s">
        <v>0</v>
      </c>
      <c r="B5" s="23" t="s">
        <v>1</v>
      </c>
      <c r="C5" s="20" t="s">
        <v>49</v>
      </c>
      <c r="D5" s="20" t="s">
        <v>59</v>
      </c>
      <c r="E5" s="20" t="s">
        <v>42</v>
      </c>
      <c r="F5" s="20" t="s">
        <v>60</v>
      </c>
      <c r="G5" s="20" t="s">
        <v>57</v>
      </c>
      <c r="H5"/>
      <c r="I5"/>
    </row>
    <row r="6" spans="1:9" ht="51" customHeight="1" x14ac:dyDescent="0.25">
      <c r="A6" s="21"/>
      <c r="B6" s="24"/>
      <c r="C6" s="21"/>
      <c r="D6" s="21"/>
      <c r="E6" s="21"/>
      <c r="F6" s="21"/>
      <c r="G6" s="21"/>
      <c r="H6"/>
      <c r="I6"/>
    </row>
    <row r="7" spans="1:9" ht="13.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47</v>
      </c>
      <c r="H7"/>
      <c r="I7"/>
    </row>
    <row r="8" spans="1:9" s="15" customFormat="1" ht="20.25" customHeight="1" x14ac:dyDescent="0.2">
      <c r="A8" s="13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3">
        <v>4710100</v>
      </c>
      <c r="C9" s="9">
        <f>SUM(C10:C10)</f>
        <v>120107.1</v>
      </c>
      <c r="D9" s="9">
        <f>SUM(D10:D10)</f>
        <v>45080.1</v>
      </c>
      <c r="E9" s="9">
        <f>D9/C9*100</f>
        <v>37.533251572971125</v>
      </c>
      <c r="F9" s="9">
        <f>SUM(F10:F10)</f>
        <v>40268.800000000003</v>
      </c>
      <c r="G9" s="9">
        <f>D9-F9</f>
        <v>4811.2999999999956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120107.1</v>
      </c>
      <c r="D10" s="10">
        <v>45080.1</v>
      </c>
      <c r="E10" s="10">
        <f t="shared" ref="E10:E79" si="0">D10/C10*100</f>
        <v>37.533251572971125</v>
      </c>
      <c r="F10" s="10">
        <v>40268.800000000003</v>
      </c>
      <c r="G10" s="10">
        <f t="shared" ref="G10:G78" si="1">D10-F10</f>
        <v>4811.2999999999956</v>
      </c>
      <c r="H10"/>
      <c r="I10"/>
    </row>
    <row r="11" spans="1:9" ht="20.25" customHeight="1" x14ac:dyDescent="0.25">
      <c r="A11" s="2" t="s">
        <v>8</v>
      </c>
      <c r="B11" s="13">
        <v>4711000</v>
      </c>
      <c r="C11" s="9">
        <f>SUM(C12:C20)</f>
        <v>1925987.2</v>
      </c>
      <c r="D11" s="9">
        <f t="shared" ref="D11" si="2">SUM(D12:D20)</f>
        <v>688739.8</v>
      </c>
      <c r="E11" s="9">
        <f t="shared" si="0"/>
        <v>35.760351886035387</v>
      </c>
      <c r="F11" s="9">
        <f>SUM(F12:F20)</f>
        <v>602927.90000000014</v>
      </c>
      <c r="G11" s="9">
        <f t="shared" si="1"/>
        <v>85811.899999999907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614139.6</v>
      </c>
      <c r="D12" s="10">
        <v>203159.1</v>
      </c>
      <c r="E12" s="10">
        <f t="shared" si="0"/>
        <v>33.080280118722193</v>
      </c>
      <c r="F12" s="10">
        <v>186246.1</v>
      </c>
      <c r="G12" s="10">
        <f t="shared" si="1"/>
        <v>16913</v>
      </c>
      <c r="H12"/>
      <c r="I12"/>
    </row>
    <row r="13" spans="1:9" ht="43.5" customHeight="1" x14ac:dyDescent="0.25">
      <c r="A13" s="3" t="s">
        <v>50</v>
      </c>
      <c r="B13" s="8">
        <v>4711020</v>
      </c>
      <c r="C13" s="10">
        <v>1043712.6</v>
      </c>
      <c r="D13" s="10">
        <v>398427.3</v>
      </c>
      <c r="E13" s="10">
        <f t="shared" si="0"/>
        <v>38.174043314222708</v>
      </c>
      <c r="F13" s="10">
        <v>342285.7</v>
      </c>
      <c r="G13" s="10">
        <f t="shared" si="1"/>
        <v>56141.599999999977</v>
      </c>
      <c r="H13"/>
      <c r="I13"/>
    </row>
    <row r="14" spans="1:9" ht="53.25" customHeight="1" x14ac:dyDescent="0.25">
      <c r="A14" s="3" t="s">
        <v>51</v>
      </c>
      <c r="B14" s="8">
        <v>4711030</v>
      </c>
      <c r="C14" s="10">
        <v>82285.399999999994</v>
      </c>
      <c r="D14" s="10">
        <v>24980.6</v>
      </c>
      <c r="E14" s="10">
        <f t="shared" si="0"/>
        <v>30.358484008098642</v>
      </c>
      <c r="F14" s="10">
        <v>20052.7</v>
      </c>
      <c r="G14" s="10">
        <f t="shared" si="1"/>
        <v>4927.8999999999978</v>
      </c>
      <c r="H14"/>
      <c r="I14"/>
    </row>
    <row r="15" spans="1:9" ht="32.25" customHeight="1" x14ac:dyDescent="0.25">
      <c r="A15" s="3" t="s">
        <v>52</v>
      </c>
      <c r="B15" s="8">
        <v>4711090</v>
      </c>
      <c r="C15" s="10">
        <v>80654</v>
      </c>
      <c r="D15" s="10">
        <v>28117.9</v>
      </c>
      <c r="E15" s="10">
        <f t="shared" si="0"/>
        <v>34.862375083690829</v>
      </c>
      <c r="F15" s="10">
        <v>24053.3</v>
      </c>
      <c r="G15" s="10">
        <f t="shared" si="1"/>
        <v>4064.6000000000022</v>
      </c>
      <c r="H15"/>
      <c r="I15"/>
    </row>
    <row r="16" spans="1:9" ht="20.25" customHeight="1" x14ac:dyDescent="0.25">
      <c r="A16" s="3" t="s">
        <v>53</v>
      </c>
      <c r="B16" s="8">
        <v>4711100</v>
      </c>
      <c r="C16" s="10">
        <v>59992.6</v>
      </c>
      <c r="D16" s="10">
        <v>18603.5</v>
      </c>
      <c r="E16" s="10">
        <f t="shared" si="0"/>
        <v>31.009657857802463</v>
      </c>
      <c r="F16" s="10">
        <v>19146.3</v>
      </c>
      <c r="G16" s="10">
        <f t="shared" si="1"/>
        <v>-542.79999999999927</v>
      </c>
      <c r="H16"/>
      <c r="I16"/>
    </row>
    <row r="17" spans="1:9" ht="20.25" customHeight="1" x14ac:dyDescent="0.25">
      <c r="A17" s="3" t="s">
        <v>54</v>
      </c>
      <c r="B17" s="8">
        <v>4711150</v>
      </c>
      <c r="C17" s="10">
        <v>5845.3</v>
      </c>
      <c r="D17" s="10">
        <v>2045.3</v>
      </c>
      <c r="E17" s="10">
        <f t="shared" si="0"/>
        <v>34.990505192205703</v>
      </c>
      <c r="F17" s="10">
        <v>1979.3</v>
      </c>
      <c r="G17" s="10">
        <f t="shared" si="1"/>
        <v>66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11744.2</v>
      </c>
      <c r="E18" s="10">
        <f t="shared" si="0"/>
        <v>34.344887687930068</v>
      </c>
      <c r="F18" s="10">
        <v>8574.9</v>
      </c>
      <c r="G18" s="10">
        <f t="shared" si="1"/>
        <v>3169.3000000000011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14.5</v>
      </c>
      <c r="E19" s="10">
        <f t="shared" si="0"/>
        <v>26.459854014598545</v>
      </c>
      <c r="F19" s="10">
        <v>19.899999999999999</v>
      </c>
      <c r="G19" s="10">
        <f t="shared" si="1"/>
        <v>-5.3999999999999986</v>
      </c>
      <c r="H19"/>
      <c r="I19"/>
    </row>
    <row r="20" spans="1:9" ht="30.75" customHeight="1" x14ac:dyDescent="0.25">
      <c r="A20" s="3" t="s">
        <v>45</v>
      </c>
      <c r="B20" s="8">
        <v>4711170</v>
      </c>
      <c r="C20" s="10">
        <v>5108</v>
      </c>
      <c r="D20" s="10">
        <v>1647.4</v>
      </c>
      <c r="E20" s="10">
        <f t="shared" si="0"/>
        <v>32.251370399373535</v>
      </c>
      <c r="F20" s="10">
        <v>569.70000000000005</v>
      </c>
      <c r="G20" s="10">
        <f t="shared" si="1"/>
        <v>1077.7</v>
      </c>
      <c r="H20"/>
      <c r="I20"/>
    </row>
    <row r="21" spans="1:9" ht="20.25" customHeight="1" x14ac:dyDescent="0.25">
      <c r="A21" s="2" t="s">
        <v>9</v>
      </c>
      <c r="B21" s="13">
        <v>4713000</v>
      </c>
      <c r="C21" s="9">
        <f>SUM(C22:C31)</f>
        <v>69040.600000000006</v>
      </c>
      <c r="D21" s="9">
        <f t="shared" ref="D21:F21" si="3">SUM(D22:D31)</f>
        <v>25569.3</v>
      </c>
      <c r="E21" s="9">
        <f t="shared" si="0"/>
        <v>37.03516481606475</v>
      </c>
      <c r="F21" s="9">
        <f t="shared" si="3"/>
        <v>18471.5</v>
      </c>
      <c r="G21" s="9">
        <f t="shared" si="1"/>
        <v>7097.7999999999993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23406.3</v>
      </c>
      <c r="D22" s="10">
        <v>10967.8</v>
      </c>
      <c r="E22" s="10">
        <f t="shared" si="0"/>
        <v>46.858324468198731</v>
      </c>
      <c r="F22" s="10">
        <v>7743.9</v>
      </c>
      <c r="G22" s="10">
        <f t="shared" si="1"/>
        <v>3223.8999999999996</v>
      </c>
      <c r="H22"/>
      <c r="I22"/>
    </row>
    <row r="23" spans="1:9" ht="56.25" customHeight="1" x14ac:dyDescent="0.25">
      <c r="A23" s="3" t="s">
        <v>46</v>
      </c>
      <c r="B23" s="8">
        <v>4713111</v>
      </c>
      <c r="C23" s="10">
        <v>60</v>
      </c>
      <c r="D23" s="10">
        <v>3.7</v>
      </c>
      <c r="E23" s="10">
        <f t="shared" si="0"/>
        <v>6.166666666666667</v>
      </c>
      <c r="F23" s="10">
        <v>0</v>
      </c>
      <c r="G23" s="10">
        <f t="shared" si="1"/>
        <v>3.7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2341.8000000000002</v>
      </c>
      <c r="E24" s="10">
        <f t="shared" si="0"/>
        <v>36.033790333748797</v>
      </c>
      <c r="F24" s="10">
        <v>2183.5</v>
      </c>
      <c r="G24" s="10">
        <f t="shared" si="1"/>
        <v>158.30000000000018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44.7</v>
      </c>
      <c r="G25" s="10">
        <f t="shared" si="1"/>
        <v>-44.7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4962.8999999999996</v>
      </c>
      <c r="E26" s="10">
        <f t="shared" si="0"/>
        <v>34.421556387848518</v>
      </c>
      <c r="F26" s="10">
        <v>3056.8</v>
      </c>
      <c r="G26" s="10">
        <f t="shared" si="1"/>
        <v>1906.0999999999995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28</v>
      </c>
      <c r="G27" s="10">
        <f t="shared" si="1"/>
        <v>-28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73.7</v>
      </c>
      <c r="E28" s="10">
        <f t="shared" si="0"/>
        <v>6.6618457922805758</v>
      </c>
      <c r="F28" s="10">
        <v>0</v>
      </c>
      <c r="G28" s="10">
        <f t="shared" si="1"/>
        <v>73.7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6.8</v>
      </c>
      <c r="G29" s="10">
        <f t="shared" si="1"/>
        <v>-6.8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3784.5</v>
      </c>
      <c r="E30" s="10">
        <f t="shared" si="0"/>
        <v>31.50756781057995</v>
      </c>
      <c r="F30" s="10">
        <v>3774.6</v>
      </c>
      <c r="G30" s="10">
        <f t="shared" si="1"/>
        <v>9.9000000000000909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3434.9</v>
      </c>
      <c r="E31" s="10">
        <f t="shared" si="0"/>
        <v>30.494495738636363</v>
      </c>
      <c r="F31" s="10">
        <v>1633.2</v>
      </c>
      <c r="G31" s="10">
        <f t="shared" si="1"/>
        <v>1801.7</v>
      </c>
      <c r="H31"/>
      <c r="I31"/>
    </row>
    <row r="32" spans="1:9" ht="20.25" customHeight="1" x14ac:dyDescent="0.25">
      <c r="A32" s="2" t="s">
        <v>11</v>
      </c>
      <c r="B32" s="13">
        <v>4714000</v>
      </c>
      <c r="C32" s="9">
        <f>SUM(C33:C36)</f>
        <v>23824.400000000001</v>
      </c>
      <c r="D32" s="9">
        <f t="shared" ref="D32" si="4">SUM(D33:D36)</f>
        <v>7026.5</v>
      </c>
      <c r="E32" s="9">
        <f t="shared" si="0"/>
        <v>29.492872853041419</v>
      </c>
      <c r="F32" s="9">
        <f>SUM(F33:F36)</f>
        <v>7146.7000000000007</v>
      </c>
      <c r="G32" s="9">
        <f t="shared" si="1"/>
        <v>-120.20000000000073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4849.2</v>
      </c>
      <c r="E33" s="10">
        <f t="shared" si="0"/>
        <v>29.097586002052168</v>
      </c>
      <c r="F33" s="10">
        <v>4939.6000000000004</v>
      </c>
      <c r="G33" s="10">
        <f t="shared" si="1"/>
        <v>-90.400000000000546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1453.3</v>
      </c>
      <c r="E34" s="10">
        <f t="shared" si="0"/>
        <v>32.515941380467609</v>
      </c>
      <c r="F34" s="10">
        <v>1454</v>
      </c>
      <c r="G34" s="10">
        <f t="shared" si="1"/>
        <v>-0.70000000000004547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724</v>
      </c>
      <c r="E35" s="10">
        <f t="shared" si="0"/>
        <v>34.019359082792974</v>
      </c>
      <c r="F35" s="10">
        <v>713.1</v>
      </c>
      <c r="G35" s="10">
        <f t="shared" si="1"/>
        <v>10.899999999999977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40</v>
      </c>
      <c r="G36" s="10">
        <f t="shared" si="1"/>
        <v>-40</v>
      </c>
      <c r="H36"/>
      <c r="I36"/>
    </row>
    <row r="37" spans="1:9" ht="20.25" customHeight="1" x14ac:dyDescent="0.25">
      <c r="A37" s="2" t="s">
        <v>12</v>
      </c>
      <c r="B37" s="13">
        <v>4715000</v>
      </c>
      <c r="C37" s="9">
        <f>C38+C39</f>
        <v>30981.599999999999</v>
      </c>
      <c r="D37" s="9">
        <f t="shared" ref="D37:F37" si="5">D38+D39</f>
        <v>8392.2000000000007</v>
      </c>
      <c r="E37" s="9">
        <f t="shared" si="0"/>
        <v>27.087690758385623</v>
      </c>
      <c r="F37" s="9">
        <f t="shared" si="5"/>
        <v>7677.5</v>
      </c>
      <c r="G37" s="9">
        <f t="shared" si="1"/>
        <v>714.70000000000073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8386.5</v>
      </c>
      <c r="E38" s="10">
        <f t="shared" si="0"/>
        <v>27.56740232333393</v>
      </c>
      <c r="F38" s="10">
        <v>7676</v>
      </c>
      <c r="G38" s="10">
        <f t="shared" si="1"/>
        <v>710.5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5.7</v>
      </c>
      <c r="E39" s="10">
        <f t="shared" si="0"/>
        <v>1.0182207931404075</v>
      </c>
      <c r="F39" s="10">
        <v>1.5</v>
      </c>
      <c r="G39" s="10">
        <f t="shared" si="1"/>
        <v>4.2</v>
      </c>
      <c r="H39"/>
      <c r="I39"/>
    </row>
    <row r="40" spans="1:9" ht="20.25" customHeight="1" x14ac:dyDescent="0.25">
      <c r="A40" s="2" t="s">
        <v>13</v>
      </c>
      <c r="B40" s="13">
        <v>4716000</v>
      </c>
      <c r="C40" s="9">
        <f>SUM(C41:C42)</f>
        <v>48203.199999999997</v>
      </c>
      <c r="D40" s="9">
        <f>SUM(D41:D42)</f>
        <v>21649.8</v>
      </c>
      <c r="E40" s="9">
        <f t="shared" si="0"/>
        <v>44.913615693563912</v>
      </c>
      <c r="F40" s="9">
        <f>SUM(F41:F42)</f>
        <v>16521.900000000001</v>
      </c>
      <c r="G40" s="9">
        <f t="shared" si="1"/>
        <v>5127.8999999999978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6904.1</v>
      </c>
      <c r="D41" s="10">
        <v>6009.8</v>
      </c>
      <c r="E41" s="10">
        <f t="shared" si="0"/>
        <v>87.046827247577525</v>
      </c>
      <c r="F41" s="10">
        <v>0</v>
      </c>
      <c r="G41" s="10">
        <f t="shared" si="1"/>
        <v>6009.8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15640</v>
      </c>
      <c r="E42" s="10">
        <f t="shared" si="0"/>
        <v>37.870074650537177</v>
      </c>
      <c r="F42" s="10">
        <v>16521.900000000001</v>
      </c>
      <c r="G42" s="10">
        <f t="shared" si="1"/>
        <v>-881.90000000000146</v>
      </c>
      <c r="H42"/>
      <c r="I42"/>
    </row>
    <row r="43" spans="1:9" ht="20.25" customHeight="1" x14ac:dyDescent="0.25">
      <c r="A43" s="2" t="s">
        <v>14</v>
      </c>
      <c r="B43" s="13"/>
      <c r="C43" s="9">
        <f>C9+C11+C21+C32+C37+C40</f>
        <v>2218144.1</v>
      </c>
      <c r="D43" s="9">
        <f>D9+D11+D21+D32+D37+D40</f>
        <v>796457.70000000007</v>
      </c>
      <c r="E43" s="9">
        <f t="shared" si="0"/>
        <v>35.906490475528621</v>
      </c>
      <c r="F43" s="9">
        <f>F9+F11+F21+F32+F37+F40</f>
        <v>693014.30000000016</v>
      </c>
      <c r="G43" s="9">
        <f t="shared" si="1"/>
        <v>103443.39999999991</v>
      </c>
      <c r="H43"/>
      <c r="I43"/>
    </row>
    <row r="44" spans="1:9" ht="20.25" customHeight="1" x14ac:dyDescent="0.25">
      <c r="A44" s="13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5</v>
      </c>
      <c r="B45" s="13">
        <v>4710100</v>
      </c>
      <c r="C45" s="9">
        <f>SUM(C46:C46)</f>
        <v>0</v>
      </c>
      <c r="D45" s="9">
        <f>SUM(D46:D46)</f>
        <v>0</v>
      </c>
      <c r="E45" s="18" t="e">
        <f>D45/C45*100</f>
        <v>#DIV/0!</v>
      </c>
      <c r="F45" s="9">
        <f>SUM(F46:F46)</f>
        <v>326.89999999999998</v>
      </c>
      <c r="G45" s="9">
        <f>D45-F45</f>
        <v>-326.89999999999998</v>
      </c>
      <c r="H45"/>
      <c r="I45"/>
    </row>
    <row r="46" spans="1:9" ht="35.25" customHeight="1" x14ac:dyDescent="0.25">
      <c r="A46" s="3" t="s">
        <v>7</v>
      </c>
      <c r="B46" s="8">
        <v>4710160</v>
      </c>
      <c r="C46" s="10">
        <v>0</v>
      </c>
      <c r="D46" s="10">
        <v>0</v>
      </c>
      <c r="E46" s="12" t="e">
        <f t="shared" ref="E46" si="6">D46/C46*100</f>
        <v>#DIV/0!</v>
      </c>
      <c r="F46" s="10">
        <v>326.89999999999998</v>
      </c>
      <c r="G46" s="10">
        <f t="shared" ref="G46" si="7">D46-F46</f>
        <v>-326.89999999999998</v>
      </c>
      <c r="H46"/>
      <c r="I46"/>
    </row>
    <row r="47" spans="1:9" ht="20.25" customHeight="1" x14ac:dyDescent="0.25">
      <c r="A47" s="2" t="s">
        <v>8</v>
      </c>
      <c r="B47" s="13">
        <v>4711000</v>
      </c>
      <c r="C47" s="9">
        <f>SUM(C48:C55)</f>
        <v>264457.10000000003</v>
      </c>
      <c r="D47" s="9">
        <f t="shared" ref="D47:F47" si="8">SUM(D48:D55)</f>
        <v>29089.600000000002</v>
      </c>
      <c r="E47" s="9">
        <f t="shared" si="0"/>
        <v>10.999742491315226</v>
      </c>
      <c r="F47" s="9">
        <f t="shared" si="8"/>
        <v>35949</v>
      </c>
      <c r="G47" s="9">
        <f t="shared" si="1"/>
        <v>-6859.3999999999978</v>
      </c>
      <c r="H47"/>
      <c r="I47"/>
    </row>
    <row r="48" spans="1:9" ht="20.25" customHeight="1" x14ac:dyDescent="0.25">
      <c r="A48" s="3" t="s">
        <v>20</v>
      </c>
      <c r="B48" s="8">
        <v>4711010</v>
      </c>
      <c r="C48" s="10">
        <v>119510.6</v>
      </c>
      <c r="D48" s="10">
        <v>15412.3</v>
      </c>
      <c r="E48" s="10">
        <f t="shared" si="0"/>
        <v>12.896178246950479</v>
      </c>
      <c r="F48" s="10">
        <v>17125.2</v>
      </c>
      <c r="G48" s="10">
        <f t="shared" si="1"/>
        <v>-1712.9000000000015</v>
      </c>
      <c r="H48"/>
      <c r="I48"/>
    </row>
    <row r="49" spans="1:9" ht="48.75" customHeight="1" x14ac:dyDescent="0.25">
      <c r="A49" s="3" t="s">
        <v>50</v>
      </c>
      <c r="B49" s="8">
        <v>4711020</v>
      </c>
      <c r="C49" s="10">
        <v>125724.7</v>
      </c>
      <c r="D49" s="10">
        <v>10796.7</v>
      </c>
      <c r="E49" s="10">
        <f t="shared" si="0"/>
        <v>8.5875726885806856</v>
      </c>
      <c r="F49" s="10">
        <v>16368.3</v>
      </c>
      <c r="G49" s="10">
        <f t="shared" si="1"/>
        <v>-5571.5999999999985</v>
      </c>
      <c r="H49"/>
      <c r="I49"/>
    </row>
    <row r="50" spans="1:9" ht="54.75" customHeight="1" x14ac:dyDescent="0.25">
      <c r="A50" s="3" t="s">
        <v>51</v>
      </c>
      <c r="B50" s="8">
        <v>4711030</v>
      </c>
      <c r="C50" s="10">
        <v>1500</v>
      </c>
      <c r="D50" s="10">
        <v>0.7</v>
      </c>
      <c r="E50" s="10">
        <f t="shared" si="0"/>
        <v>4.6666666666666669E-2</v>
      </c>
      <c r="F50" s="10">
        <v>103.4</v>
      </c>
      <c r="G50" s="10">
        <f t="shared" si="1"/>
        <v>-102.7</v>
      </c>
      <c r="H50"/>
      <c r="I50"/>
    </row>
    <row r="51" spans="1:9" ht="42" customHeight="1" x14ac:dyDescent="0.25">
      <c r="A51" s="3" t="s">
        <v>21</v>
      </c>
      <c r="B51" s="8">
        <v>4711090</v>
      </c>
      <c r="C51" s="10">
        <v>4063.5</v>
      </c>
      <c r="D51" s="10">
        <v>607</v>
      </c>
      <c r="E51" s="10">
        <f t="shared" si="0"/>
        <v>14.937861449489356</v>
      </c>
      <c r="F51" s="10">
        <v>488.6</v>
      </c>
      <c r="G51" s="10">
        <f t="shared" si="1"/>
        <v>118.39999999999998</v>
      </c>
      <c r="H51"/>
      <c r="I51"/>
    </row>
    <row r="52" spans="1:9" ht="19.5" customHeight="1" x14ac:dyDescent="0.25">
      <c r="A52" s="3" t="s">
        <v>53</v>
      </c>
      <c r="B52" s="8">
        <v>4711100</v>
      </c>
      <c r="C52" s="10">
        <v>10835.1</v>
      </c>
      <c r="D52" s="10">
        <v>2091</v>
      </c>
      <c r="E52" s="10">
        <f t="shared" si="0"/>
        <v>19.298391339258519</v>
      </c>
      <c r="F52" s="10">
        <v>1859.2</v>
      </c>
      <c r="G52" s="10">
        <f t="shared" si="1"/>
        <v>231.79999999999995</v>
      </c>
      <c r="H52"/>
      <c r="I52"/>
    </row>
    <row r="53" spans="1:9" ht="20.25" customHeight="1" x14ac:dyDescent="0.25">
      <c r="A53" s="3" t="s">
        <v>54</v>
      </c>
      <c r="B53" s="8">
        <v>4711150</v>
      </c>
      <c r="C53" s="10">
        <v>81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3" t="s">
        <v>22</v>
      </c>
      <c r="B54" s="8">
        <v>4711161</v>
      </c>
      <c r="C54" s="10">
        <v>1275</v>
      </c>
      <c r="D54" s="10">
        <v>43</v>
      </c>
      <c r="E54" s="10">
        <f t="shared" si="0"/>
        <v>3.3725490196078427</v>
      </c>
      <c r="F54" s="10">
        <v>4.3</v>
      </c>
      <c r="G54" s="10">
        <f t="shared" si="1"/>
        <v>38.700000000000003</v>
      </c>
      <c r="H54"/>
      <c r="I54"/>
    </row>
    <row r="55" spans="1:9" ht="32.25" customHeight="1" x14ac:dyDescent="0.25">
      <c r="A55" s="3" t="s">
        <v>45</v>
      </c>
      <c r="B55" s="8">
        <v>4711170</v>
      </c>
      <c r="C55" s="10">
        <v>1467.2</v>
      </c>
      <c r="D55" s="10">
        <v>138.9</v>
      </c>
      <c r="E55" s="10">
        <f t="shared" si="0"/>
        <v>9.4670119956379502</v>
      </c>
      <c r="F55" s="10">
        <v>0</v>
      </c>
      <c r="G55" s="10">
        <f t="shared" si="1"/>
        <v>138.9</v>
      </c>
      <c r="H55"/>
      <c r="I55"/>
    </row>
    <row r="56" spans="1:9" ht="23.25" customHeight="1" x14ac:dyDescent="0.25">
      <c r="A56" s="2" t="s">
        <v>9</v>
      </c>
      <c r="B56" s="13">
        <v>4713000</v>
      </c>
      <c r="C56" s="9">
        <f>SUM(C57:C62)</f>
        <v>2903.9</v>
      </c>
      <c r="D56" s="9">
        <f>SUM(D57:D62)</f>
        <v>297.60000000000002</v>
      </c>
      <c r="E56" s="9">
        <f t="shared" si="0"/>
        <v>10.248286786735081</v>
      </c>
      <c r="F56" s="9">
        <f>SUM(F57:F62)</f>
        <v>646.9</v>
      </c>
      <c r="G56" s="9">
        <f>D56-F56</f>
        <v>-349.29999999999995</v>
      </c>
      <c r="H56"/>
      <c r="I56"/>
    </row>
    <row r="57" spans="1:9" ht="56.25" customHeight="1" x14ac:dyDescent="0.25">
      <c r="A57" s="3" t="s">
        <v>24</v>
      </c>
      <c r="B57" s="8">
        <v>4713104</v>
      </c>
      <c r="C57" s="10">
        <v>0</v>
      </c>
      <c r="D57" s="10">
        <v>155.6</v>
      </c>
      <c r="E57" s="12" t="e">
        <f t="shared" si="0"/>
        <v>#DIV/0!</v>
      </c>
      <c r="F57" s="10">
        <v>0</v>
      </c>
      <c r="G57" s="10">
        <f t="shared" si="1"/>
        <v>155.6</v>
      </c>
      <c r="H57"/>
      <c r="I57"/>
    </row>
    <row r="58" spans="1:9" ht="55.5" customHeight="1" x14ac:dyDescent="0.25">
      <c r="A58" s="3" t="s">
        <v>46</v>
      </c>
      <c r="B58" s="8">
        <v>4713111</v>
      </c>
      <c r="C58" s="10">
        <v>60</v>
      </c>
      <c r="D58" s="10">
        <v>0</v>
      </c>
      <c r="E58" s="10">
        <f t="shared" si="0"/>
        <v>0</v>
      </c>
      <c r="F58" s="10">
        <v>0</v>
      </c>
      <c r="G58" s="10">
        <f t="shared" si="1"/>
        <v>0</v>
      </c>
      <c r="H58"/>
      <c r="I58"/>
    </row>
    <row r="59" spans="1:9" ht="30.75" customHeight="1" x14ac:dyDescent="0.25">
      <c r="A59" s="3" t="s">
        <v>25</v>
      </c>
      <c r="B59" s="8">
        <v>4713121</v>
      </c>
      <c r="C59" s="10">
        <v>250</v>
      </c>
      <c r="D59" s="10">
        <v>0</v>
      </c>
      <c r="E59" s="10">
        <f t="shared" si="0"/>
        <v>0</v>
      </c>
      <c r="F59" s="10">
        <v>0</v>
      </c>
      <c r="G59" s="10">
        <f t="shared" si="1"/>
        <v>0</v>
      </c>
      <c r="H59"/>
      <c r="I59"/>
    </row>
    <row r="60" spans="1:9" ht="20.25" customHeight="1" x14ac:dyDescent="0.25">
      <c r="A60" s="3" t="s">
        <v>27</v>
      </c>
      <c r="B60" s="8">
        <v>4713132</v>
      </c>
      <c r="C60" s="10">
        <v>1093.9000000000001</v>
      </c>
      <c r="D60" s="10">
        <v>142</v>
      </c>
      <c r="E60" s="10">
        <f t="shared" si="0"/>
        <v>12.981076880884906</v>
      </c>
      <c r="F60" s="10">
        <v>533.79999999999995</v>
      </c>
      <c r="G60" s="10">
        <f t="shared" si="1"/>
        <v>-391.79999999999995</v>
      </c>
      <c r="H60"/>
      <c r="I60"/>
    </row>
    <row r="61" spans="1:9" ht="30.75" customHeight="1" x14ac:dyDescent="0.25">
      <c r="A61" s="3" t="s">
        <v>30</v>
      </c>
      <c r="B61" s="8">
        <v>4713241</v>
      </c>
      <c r="C61" s="10">
        <v>1500</v>
      </c>
      <c r="D61" s="10">
        <v>0</v>
      </c>
      <c r="E61" s="10">
        <f t="shared" si="0"/>
        <v>0</v>
      </c>
      <c r="F61" s="10">
        <v>0</v>
      </c>
      <c r="G61" s="10">
        <f t="shared" si="1"/>
        <v>0</v>
      </c>
      <c r="H61"/>
      <c r="I61"/>
    </row>
    <row r="62" spans="1:9" ht="32.25" customHeight="1" x14ac:dyDescent="0.25">
      <c r="A62" s="3" t="s">
        <v>31</v>
      </c>
      <c r="B62" s="8">
        <v>4713242</v>
      </c>
      <c r="C62" s="10">
        <v>0</v>
      </c>
      <c r="D62" s="10">
        <v>0</v>
      </c>
      <c r="E62" s="12" t="e">
        <f t="shared" ref="E62" si="9">D62/C62*100</f>
        <v>#DIV/0!</v>
      </c>
      <c r="F62" s="10">
        <v>113.1</v>
      </c>
      <c r="G62" s="10">
        <f t="shared" ref="G62" si="10">D62-F62</f>
        <v>-113.1</v>
      </c>
      <c r="H62"/>
      <c r="I62"/>
    </row>
    <row r="63" spans="1:9" ht="23.25" customHeight="1" x14ac:dyDescent="0.25">
      <c r="A63" s="2" t="s">
        <v>11</v>
      </c>
      <c r="B63" s="13">
        <v>4714000</v>
      </c>
      <c r="C63" s="9">
        <f>SUM(C64:C65)</f>
        <v>6425</v>
      </c>
      <c r="D63" s="9">
        <f t="shared" ref="D63:F63" si="11">SUM(D64:D65)</f>
        <v>169.2</v>
      </c>
      <c r="E63" s="9">
        <f t="shared" si="0"/>
        <v>2.6334630350194552</v>
      </c>
      <c r="F63" s="9">
        <f t="shared" si="11"/>
        <v>265.3</v>
      </c>
      <c r="G63" s="9">
        <f t="shared" si="1"/>
        <v>-96.100000000000023</v>
      </c>
      <c r="H63"/>
      <c r="I63"/>
    </row>
    <row r="64" spans="1:9" ht="20.25" customHeight="1" x14ac:dyDescent="0.25">
      <c r="A64" s="3" t="s">
        <v>32</v>
      </c>
      <c r="B64" s="8">
        <v>4714030</v>
      </c>
      <c r="C64" s="10">
        <v>564</v>
      </c>
      <c r="D64" s="10">
        <v>0</v>
      </c>
      <c r="E64" s="10">
        <f t="shared" si="0"/>
        <v>0</v>
      </c>
      <c r="F64" s="10">
        <v>0</v>
      </c>
      <c r="G64" s="10">
        <f t="shared" si="1"/>
        <v>0</v>
      </c>
      <c r="H64"/>
      <c r="I64"/>
    </row>
    <row r="65" spans="1:9" ht="32.25" customHeight="1" x14ac:dyDescent="0.25">
      <c r="A65" s="3" t="s">
        <v>33</v>
      </c>
      <c r="B65" s="8">
        <v>4714060</v>
      </c>
      <c r="C65" s="10">
        <v>5861</v>
      </c>
      <c r="D65" s="10">
        <v>169.2</v>
      </c>
      <c r="E65" s="10">
        <f t="shared" si="0"/>
        <v>2.8868793721207981</v>
      </c>
      <c r="F65" s="10">
        <v>265.3</v>
      </c>
      <c r="G65" s="10">
        <f t="shared" si="1"/>
        <v>-96.100000000000023</v>
      </c>
      <c r="H65"/>
      <c r="I65"/>
    </row>
    <row r="66" spans="1:9" ht="20.25" customHeight="1" x14ac:dyDescent="0.25">
      <c r="A66" s="2" t="s">
        <v>12</v>
      </c>
      <c r="B66" s="13">
        <v>4715000</v>
      </c>
      <c r="C66" s="9">
        <f>C67+C68</f>
        <v>7066.4</v>
      </c>
      <c r="D66" s="9">
        <f t="shared" ref="D66:F66" si="12">D67+D68</f>
        <v>3038.1000000000004</v>
      </c>
      <c r="E66" s="9">
        <f t="shared" si="0"/>
        <v>42.993603532208766</v>
      </c>
      <c r="F66" s="9">
        <f t="shared" si="12"/>
        <v>4826.2</v>
      </c>
      <c r="G66" s="9">
        <f>D66-F66</f>
        <v>-1788.0999999999995</v>
      </c>
      <c r="H66"/>
      <c r="I66"/>
    </row>
    <row r="67" spans="1:9" ht="30.75" customHeight="1" x14ac:dyDescent="0.25">
      <c r="A67" s="3" t="s">
        <v>36</v>
      </c>
      <c r="B67" s="8">
        <v>4715031</v>
      </c>
      <c r="C67" s="10">
        <v>4066.4</v>
      </c>
      <c r="D67" s="10">
        <v>89.8</v>
      </c>
      <c r="E67" s="10">
        <f t="shared" si="0"/>
        <v>2.2083415305921701</v>
      </c>
      <c r="F67" s="10">
        <v>121.4</v>
      </c>
      <c r="G67" s="10">
        <f t="shared" si="1"/>
        <v>-31.600000000000009</v>
      </c>
      <c r="H67"/>
      <c r="I67"/>
    </row>
    <row r="68" spans="1:9" ht="20.25" customHeight="1" x14ac:dyDescent="0.25">
      <c r="A68" s="3" t="s">
        <v>39</v>
      </c>
      <c r="B68" s="8">
        <v>4715041</v>
      </c>
      <c r="C68" s="10">
        <v>3000</v>
      </c>
      <c r="D68" s="10">
        <v>2948.3</v>
      </c>
      <c r="E68" s="10">
        <f t="shared" si="0"/>
        <v>98.276666666666671</v>
      </c>
      <c r="F68" s="10">
        <v>4704.8</v>
      </c>
      <c r="G68" s="10">
        <f t="shared" si="1"/>
        <v>-1756.5</v>
      </c>
      <c r="H68"/>
      <c r="I68"/>
    </row>
    <row r="69" spans="1:9" ht="20.25" customHeight="1" x14ac:dyDescent="0.25">
      <c r="A69" s="2" t="s">
        <v>13</v>
      </c>
      <c r="B69" s="13">
        <v>4716000</v>
      </c>
      <c r="C69" s="9">
        <f>SUM(C70:C71)</f>
        <v>157346.09999999998</v>
      </c>
      <c r="D69" s="9">
        <f t="shared" ref="D69:F69" si="13">SUM(D70:D71)</f>
        <v>27340.7</v>
      </c>
      <c r="E69" s="9">
        <f t="shared" si="0"/>
        <v>17.376153587537285</v>
      </c>
      <c r="F69" s="9">
        <f t="shared" si="13"/>
        <v>25339.9</v>
      </c>
      <c r="G69" s="9">
        <f t="shared" si="1"/>
        <v>2000.7999999999993</v>
      </c>
      <c r="H69"/>
      <c r="I69"/>
    </row>
    <row r="70" spans="1:9" ht="30" customHeight="1" x14ac:dyDescent="0.25">
      <c r="A70" s="3" t="s">
        <v>40</v>
      </c>
      <c r="B70" s="8">
        <v>4716011</v>
      </c>
      <c r="C70" s="10">
        <v>133877.29999999999</v>
      </c>
      <c r="D70" s="10">
        <v>27340.7</v>
      </c>
      <c r="E70" s="10">
        <f t="shared" si="0"/>
        <v>20.422207498956134</v>
      </c>
      <c r="F70" s="10">
        <v>25339.9</v>
      </c>
      <c r="G70" s="10">
        <f t="shared" si="1"/>
        <v>2000.7999999999993</v>
      </c>
      <c r="H70"/>
      <c r="I70"/>
    </row>
    <row r="71" spans="1:9" ht="33" customHeight="1" x14ac:dyDescent="0.25">
      <c r="A71" s="3" t="s">
        <v>48</v>
      </c>
      <c r="B71" s="8">
        <v>4716015</v>
      </c>
      <c r="C71" s="10">
        <v>23468.799999999999</v>
      </c>
      <c r="D71" s="10">
        <v>0</v>
      </c>
      <c r="E71" s="10">
        <f t="shared" si="0"/>
        <v>0</v>
      </c>
      <c r="F71" s="10">
        <f>F72</f>
        <v>0</v>
      </c>
      <c r="G71" s="10">
        <f t="shared" si="1"/>
        <v>0</v>
      </c>
      <c r="H71"/>
      <c r="I71"/>
    </row>
    <row r="72" spans="1:9" ht="20.25" customHeight="1" x14ac:dyDescent="0.25">
      <c r="A72" s="2" t="s">
        <v>19</v>
      </c>
      <c r="B72" s="13">
        <v>4717300</v>
      </c>
      <c r="C72" s="9">
        <f>SUM(C73:C74)</f>
        <v>35841.599999999999</v>
      </c>
      <c r="D72" s="9">
        <f t="shared" ref="D72:F72" si="14">SUM(D73:D74)</f>
        <v>13527.3</v>
      </c>
      <c r="E72" s="9">
        <f t="shared" si="0"/>
        <v>37.74189768313915</v>
      </c>
      <c r="F72" s="9">
        <f t="shared" si="14"/>
        <v>0</v>
      </c>
      <c r="G72" s="9">
        <f t="shared" si="1"/>
        <v>13527.3</v>
      </c>
      <c r="H72"/>
      <c r="I72"/>
    </row>
    <row r="73" spans="1:9" ht="20.25" customHeight="1" x14ac:dyDescent="0.25">
      <c r="A73" s="3" t="s">
        <v>55</v>
      </c>
      <c r="B73" s="8">
        <v>4717321</v>
      </c>
      <c r="C73" s="10">
        <v>27500</v>
      </c>
      <c r="D73" s="10">
        <v>7839.4</v>
      </c>
      <c r="E73" s="10">
        <f t="shared" si="0"/>
        <v>28.506909090909087</v>
      </c>
      <c r="F73" s="10">
        <v>0</v>
      </c>
      <c r="G73" s="10">
        <f t="shared" si="1"/>
        <v>7839.4</v>
      </c>
      <c r="H73"/>
      <c r="I73"/>
    </row>
    <row r="74" spans="1:9" ht="20.25" customHeight="1" x14ac:dyDescent="0.25">
      <c r="A74" s="3" t="s">
        <v>56</v>
      </c>
      <c r="B74" s="8">
        <v>4717322</v>
      </c>
      <c r="C74" s="10">
        <v>8341.6</v>
      </c>
      <c r="D74" s="10">
        <v>5687.9</v>
      </c>
      <c r="E74" s="10">
        <f t="shared" si="0"/>
        <v>68.187158338927773</v>
      </c>
      <c r="F74" s="10">
        <v>0</v>
      </c>
      <c r="G74" s="10">
        <f t="shared" si="1"/>
        <v>5687.9</v>
      </c>
      <c r="H74"/>
      <c r="I74"/>
    </row>
    <row r="75" spans="1:9" s="11" customFormat="1" ht="20.25" customHeight="1" x14ac:dyDescent="0.25">
      <c r="A75" s="2" t="s">
        <v>43</v>
      </c>
      <c r="B75" s="13">
        <v>4717360</v>
      </c>
      <c r="C75" s="9">
        <f>C76</f>
        <v>201.1</v>
      </c>
      <c r="D75" s="9">
        <f>D76</f>
        <v>0</v>
      </c>
      <c r="E75" s="9">
        <f t="shared" si="0"/>
        <v>0</v>
      </c>
      <c r="F75" s="9">
        <f>F76</f>
        <v>1714</v>
      </c>
      <c r="G75" s="16">
        <f t="shared" si="1"/>
        <v>-1714</v>
      </c>
    </row>
    <row r="76" spans="1:9" ht="49.5" customHeight="1" x14ac:dyDescent="0.25">
      <c r="A76" s="3" t="s">
        <v>44</v>
      </c>
      <c r="B76" s="8">
        <v>4717363</v>
      </c>
      <c r="C76" s="10">
        <v>201.1</v>
      </c>
      <c r="D76" s="10">
        <v>0</v>
      </c>
      <c r="E76" s="10">
        <f t="shared" si="0"/>
        <v>0</v>
      </c>
      <c r="F76" s="10">
        <v>1714</v>
      </c>
      <c r="G76" s="17">
        <f t="shared" si="1"/>
        <v>-1714</v>
      </c>
      <c r="H76"/>
      <c r="I76"/>
    </row>
    <row r="77" spans="1:9" ht="20.25" customHeight="1" x14ac:dyDescent="0.25">
      <c r="A77" s="2" t="s">
        <v>16</v>
      </c>
      <c r="B77" s="13">
        <v>4717600</v>
      </c>
      <c r="C77" s="9">
        <f>C78</f>
        <v>10355</v>
      </c>
      <c r="D77" s="9">
        <f>D78</f>
        <v>4726</v>
      </c>
      <c r="E77" s="9">
        <f t="shared" si="0"/>
        <v>45.639787542250119</v>
      </c>
      <c r="F77" s="9">
        <f>F78</f>
        <v>3534.7</v>
      </c>
      <c r="G77" s="9">
        <f t="shared" si="1"/>
        <v>1191.3000000000002</v>
      </c>
      <c r="H77"/>
      <c r="I77"/>
    </row>
    <row r="78" spans="1:9" ht="90.75" customHeight="1" x14ac:dyDescent="0.25">
      <c r="A78" s="3" t="s">
        <v>41</v>
      </c>
      <c r="B78" s="8">
        <v>4717691</v>
      </c>
      <c r="C78" s="10">
        <v>10355</v>
      </c>
      <c r="D78" s="10">
        <v>4726</v>
      </c>
      <c r="E78" s="9">
        <f t="shared" si="0"/>
        <v>45.639787542250119</v>
      </c>
      <c r="F78" s="8">
        <v>3534.7</v>
      </c>
      <c r="G78" s="10">
        <f t="shared" si="1"/>
        <v>1191.3000000000002</v>
      </c>
      <c r="H78"/>
      <c r="I78"/>
    </row>
    <row r="79" spans="1:9" ht="20.25" customHeight="1" x14ac:dyDescent="0.25">
      <c r="A79" s="2" t="s">
        <v>17</v>
      </c>
      <c r="B79" s="13"/>
      <c r="C79" s="9">
        <f>C45+C47+C56+C63+C66+C69+C72+C77+C75</f>
        <v>484596.2</v>
      </c>
      <c r="D79" s="9">
        <f>D45+D47+D56+D63+D66+D69+D72+D77+D75</f>
        <v>78188.5</v>
      </c>
      <c r="E79" s="9">
        <f t="shared" si="0"/>
        <v>16.134773652785555</v>
      </c>
      <c r="F79" s="9">
        <f>F45+F47+F56+F63+F66+F69+F72+F77+F75</f>
        <v>72602.900000000009</v>
      </c>
      <c r="G79" s="9">
        <f>D79-F79</f>
        <v>5585.5999999999913</v>
      </c>
      <c r="H79"/>
      <c r="I79"/>
    </row>
    <row r="80" spans="1:9" ht="20.25" customHeight="1" x14ac:dyDescent="0.25">
      <c r="A80" s="2" t="s">
        <v>18</v>
      </c>
      <c r="B80" s="13"/>
      <c r="C80" s="9">
        <f>C43+C79</f>
        <v>2702740.3000000003</v>
      </c>
      <c r="D80" s="9">
        <f>D43+D79</f>
        <v>874646.20000000007</v>
      </c>
      <c r="E80" s="9">
        <f t="shared" ref="E80" si="15">D80/C80*100</f>
        <v>32.361459219740794</v>
      </c>
      <c r="F80" s="9">
        <f>F43+F79</f>
        <v>765617.20000000019</v>
      </c>
      <c r="G80" s="9">
        <f t="shared" ref="G80" si="16">D80-F80</f>
        <v>109028.99999999988</v>
      </c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A85" s="14"/>
      <c r="B85" s="14"/>
      <c r="C85" s="14"/>
      <c r="D85" s="14"/>
      <c r="E85" s="14"/>
      <c r="F85" s="14"/>
      <c r="H85"/>
      <c r="I85"/>
    </row>
    <row r="86" spans="1:9" x14ac:dyDescent="0.25">
      <c r="A86" s="14"/>
      <c r="B86" s="14"/>
      <c r="C86" s="14"/>
      <c r="D86" s="14"/>
      <c r="E86" s="14"/>
      <c r="F86" s="14"/>
      <c r="H86"/>
      <c r="I86"/>
    </row>
    <row r="87" spans="1:9" x14ac:dyDescent="0.25">
      <c r="A87" s="14"/>
      <c r="B87" s="14"/>
      <c r="C87" s="14"/>
      <c r="D87" s="14"/>
      <c r="E87" s="14"/>
      <c r="F87" s="14"/>
      <c r="H87"/>
      <c r="I87"/>
    </row>
    <row r="88" spans="1:9" x14ac:dyDescent="0.25">
      <c r="A88" s="14"/>
      <c r="B88" s="14"/>
      <c r="C88" s="14"/>
      <c r="D88" s="14"/>
      <c r="E88" s="14"/>
      <c r="F88" s="14"/>
      <c r="H88"/>
      <c r="I88"/>
    </row>
    <row r="89" spans="1:9" x14ac:dyDescent="0.25">
      <c r="A89" s="14"/>
      <c r="B89" s="14"/>
      <c r="C89" s="14"/>
      <c r="D89" s="14"/>
      <c r="E89" s="14"/>
      <c r="F89" s="14"/>
      <c r="H89"/>
      <c r="I89"/>
    </row>
    <row r="90" spans="1:9" x14ac:dyDescent="0.25">
      <c r="A90" s="14"/>
      <c r="B90" s="14"/>
      <c r="C90" s="14"/>
      <c r="D90" s="14"/>
      <c r="E90" s="14"/>
      <c r="F90" s="14"/>
      <c r="H90"/>
      <c r="I90"/>
    </row>
    <row r="91" spans="1:9" x14ac:dyDescent="0.25">
      <c r="A91" s="14"/>
      <c r="B91" s="14"/>
      <c r="C91" s="14"/>
      <c r="D91" s="14"/>
      <c r="E91" s="14"/>
      <c r="F91" s="14"/>
      <c r="H91"/>
      <c r="I91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7.874015748031496E-2" top="7.874015748031496E-2" bottom="7.874015748031496E-2" header="7.874015748031496E-2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січень-травень 2020</vt:lpstr>
      <vt:lpstr>'січень-травень 2020'!Заголовки_для_печати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2020-08-03T11:17:09Z</dcterms:modified>
</cp:coreProperties>
</file>