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445" windowWidth="15120" windowHeight="5670" tabRatio="845"/>
  </bookViews>
  <sheets>
    <sheet name="січень-березень 2025" sheetId="3" r:id="rId1"/>
  </sheets>
  <definedNames>
    <definedName name="_xlnm.Print_Titles" localSheetId="0">'січень-березень 2025'!$5:$6</definedName>
  </definedNames>
  <calcPr calcId="145621" refMode="R1C1"/>
</workbook>
</file>

<file path=xl/calcChain.xml><?xml version="1.0" encoding="utf-8"?>
<calcChain xmlns="http://schemas.openxmlformats.org/spreadsheetml/2006/main">
  <c r="G49" i="3" l="1"/>
  <c r="E49" i="3"/>
  <c r="G68" i="3"/>
  <c r="E68" i="3"/>
  <c r="G67" i="3"/>
  <c r="E67" i="3"/>
  <c r="F66" i="3"/>
  <c r="D66" i="3"/>
  <c r="G66" i="3" s="1"/>
  <c r="C66" i="3"/>
  <c r="G65" i="3"/>
  <c r="E65" i="3"/>
  <c r="G64" i="3"/>
  <c r="E64" i="3"/>
  <c r="G63" i="3"/>
  <c r="F63" i="3"/>
  <c r="D63" i="3"/>
  <c r="C63" i="3"/>
  <c r="E63" i="3" s="1"/>
  <c r="G62" i="3"/>
  <c r="E62" i="3"/>
  <c r="F61" i="3"/>
  <c r="D61" i="3"/>
  <c r="G61" i="3" s="1"/>
  <c r="C61" i="3"/>
  <c r="G60" i="3"/>
  <c r="E60" i="3"/>
  <c r="F59" i="3"/>
  <c r="D59" i="3"/>
  <c r="C59" i="3"/>
  <c r="G58" i="3"/>
  <c r="E58" i="3"/>
  <c r="G57" i="3"/>
  <c r="G56" i="3"/>
  <c r="E56" i="3"/>
  <c r="F55" i="3"/>
  <c r="D55" i="3"/>
  <c r="C55" i="3"/>
  <c r="E55" i="3" s="1"/>
  <c r="G54" i="3"/>
  <c r="E54" i="3"/>
  <c r="G53" i="3"/>
  <c r="E53" i="3"/>
  <c r="G52" i="3"/>
  <c r="E52" i="3"/>
  <c r="G51" i="3"/>
  <c r="E51" i="3"/>
  <c r="G50" i="3"/>
  <c r="E50" i="3"/>
  <c r="G48" i="3"/>
  <c r="E48" i="3"/>
  <c r="G47" i="3"/>
  <c r="E47" i="3"/>
  <c r="F46" i="3"/>
  <c r="D46" i="3"/>
  <c r="C46" i="3"/>
  <c r="G45" i="3"/>
  <c r="E45" i="3"/>
  <c r="G44" i="3"/>
  <c r="F44" i="3"/>
  <c r="D44" i="3"/>
  <c r="C44" i="3"/>
  <c r="C69" i="3" s="1"/>
  <c r="G41" i="3"/>
  <c r="E41" i="3"/>
  <c r="G40" i="3"/>
  <c r="F40" i="3"/>
  <c r="D40" i="3"/>
  <c r="C40" i="3"/>
  <c r="E40" i="3" s="1"/>
  <c r="G39" i="3"/>
  <c r="E39" i="3"/>
  <c r="G38" i="3"/>
  <c r="E38" i="3"/>
  <c r="F37" i="3"/>
  <c r="D37" i="3"/>
  <c r="C37" i="3"/>
  <c r="G36" i="3"/>
  <c r="E36" i="3"/>
  <c r="G35" i="3"/>
  <c r="E35" i="3"/>
  <c r="G34" i="3"/>
  <c r="E34" i="3"/>
  <c r="F33" i="3"/>
  <c r="D33" i="3"/>
  <c r="C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F25" i="3"/>
  <c r="D25" i="3"/>
  <c r="C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F10" i="3"/>
  <c r="D10" i="3"/>
  <c r="C10" i="3"/>
  <c r="G9" i="3"/>
  <c r="E9" i="3"/>
  <c r="F8" i="3"/>
  <c r="D8" i="3"/>
  <c r="C8" i="3"/>
  <c r="C42" i="3" s="1"/>
  <c r="G59" i="3" l="1"/>
  <c r="F69" i="3"/>
  <c r="G55" i="3"/>
  <c r="G46" i="3"/>
  <c r="G37" i="3"/>
  <c r="G33" i="3"/>
  <c r="G25" i="3"/>
  <c r="F42" i="3"/>
  <c r="F70" i="3" s="1"/>
  <c r="G10" i="3"/>
  <c r="G8" i="3"/>
  <c r="E59" i="3"/>
  <c r="C70" i="3"/>
  <c r="D69" i="3"/>
  <c r="E33" i="3"/>
  <c r="E10" i="3"/>
  <c r="D42" i="3"/>
  <c r="E44" i="3"/>
  <c r="E8" i="3"/>
  <c r="E25" i="3"/>
  <c r="E37" i="3"/>
  <c r="E46" i="3"/>
  <c r="E61" i="3"/>
  <c r="E66" i="3"/>
  <c r="G69" i="3" l="1"/>
  <c r="E69" i="3"/>
  <c r="G42" i="3"/>
  <c r="E42" i="3"/>
  <c r="D70" i="3"/>
  <c r="G70" i="3" l="1"/>
  <c r="E70" i="3"/>
</calcChain>
</file>

<file path=xl/sharedStrings.xml><?xml version="1.0" encoding="utf-8"?>
<sst xmlns="http://schemas.openxmlformats.org/spreadsheetml/2006/main" count="77" uniqueCount="61">
  <si>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</si>
  <si>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</si>
  <si>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</si>
  <si>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</si>
  <si>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</si>
  <si>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</si>
  <si>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</si>
  <si>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</si>
  <si>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</si>
  <si>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</si>
  <si>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</si>
  <si>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</si>
  <si>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</si>
  <si>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</si>
  <si>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</si>
  <si>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</si>
  <si>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</si>
  <si>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</si>
  <si>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</si>
  <si>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</si>
  <si>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</si>
  <si>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</si>
  <si>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</si>
  <si>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</si>
  <si>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</si>
  <si>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</si>
  <si>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</si>
  <si>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</si>
  <si>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</si>
  <si>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</si>
  <si>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</si>
  <si>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</si>
  <si>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</si>
  <si>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</si>
  <si>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</si>
  <si>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</si>
  <si>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</si>
  <si>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</si>
  <si>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</si>
  <si>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</si>
  <si>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5=4/3*100</t>
  </si>
  <si>
    <t>7=4-6</t>
  </si>
  <si>
    <t>Виконано станом на 01.04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</si>
  <si>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</si>
  <si>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</si>
  <si>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</si>
  <si>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</si>
  <si>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</si>
  <si>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</si>
  <si>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</si>
  <si>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</si>
  <si>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</si>
  <si>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</si>
  <si>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</si>
  <si>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</si>
  <si>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</si>
  <si>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</si>
  <si>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</si>
  <si>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</si>
  <si>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щодо використання бюджетних коштів за січень - березень 2025 року</t>
  </si>
  <si>
    <t>Виконано станом на 01.04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</si>
</sst>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58" workbookViewId="0">
      <selection activeCell="I73" sqref="I73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59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44</v>
      </c>
      <c r="D5" s="3" t="s">
        <v>60</v>
      </c>
      <c r="E5" s="3" t="s">
        <v>34</v>
      </c>
      <c r="F5" s="3" t="s">
        <v>42</v>
      </c>
      <c r="G5" s="3" t="s">
        <v>45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40</v>
      </c>
      <c r="F6" s="9">
        <v>6</v>
      </c>
      <c r="G6" s="9" t="s">
        <v>41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174136.5</v>
      </c>
      <c r="D8" s="11">
        <f>SUM(D9:D9)</f>
        <v>43507.1</v>
      </c>
      <c r="E8" s="11">
        <f>D8/C8*100</f>
        <v>24.98448056553336</v>
      </c>
      <c r="F8" s="11">
        <f>SUM(F9:F9)</f>
        <v>32838</v>
      </c>
      <c r="G8" s="11">
        <f>D8-F8</f>
        <v>10669.099999999999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174136.5</v>
      </c>
      <c r="D9" s="12">
        <v>43507.1</v>
      </c>
      <c r="E9" s="12">
        <f t="shared" ref="E9:E70" si="0">D9/C9*100</f>
        <v>24.98448056553336</v>
      </c>
      <c r="F9" s="12">
        <v>32838</v>
      </c>
      <c r="G9" s="12">
        <f t="shared" ref="G9:G70" si="1">D9-F9</f>
        <v>10669.099999999999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SUM(C11:C24)</f>
        <v>2737439.8999999994</v>
      </c>
      <c r="D10" s="11">
        <f>SUM(D11:D24)</f>
        <v>669782.70000000019</v>
      </c>
      <c r="E10" s="11">
        <f t="shared" si="0"/>
        <v>24.467485112641207</v>
      </c>
      <c r="F10" s="11">
        <f>SUM(F11:F24)</f>
        <v>517351.89999999997</v>
      </c>
      <c r="G10" s="11">
        <f t="shared" si="1"/>
        <v>152430.80000000022</v>
      </c>
      <c r="H10"/>
      <c r="I10"/>
    </row>
    <row r="11" spans="1:9" ht="21.75" customHeight="1" x14ac:dyDescent="0.25">
      <c r="A11" s="4" t="s">
        <v>18</v>
      </c>
      <c r="B11" s="10">
        <v>4711010</v>
      </c>
      <c r="C11" s="12">
        <v>1003809.9</v>
      </c>
      <c r="D11" s="12">
        <v>197302.8</v>
      </c>
      <c r="E11" s="12">
        <f t="shared" si="0"/>
        <v>19.655394910928852</v>
      </c>
      <c r="F11" s="12">
        <v>139514.4</v>
      </c>
      <c r="G11" s="12">
        <f t="shared" si="1"/>
        <v>57788.399999999994</v>
      </c>
      <c r="H11"/>
      <c r="I11"/>
    </row>
    <row r="12" spans="1:9" ht="45.75" customHeight="1" x14ac:dyDescent="0.25">
      <c r="A12" s="4" t="s">
        <v>35</v>
      </c>
      <c r="B12" s="10">
        <v>4711021</v>
      </c>
      <c r="C12" s="12">
        <v>848469.7</v>
      </c>
      <c r="D12" s="12">
        <v>223898.5</v>
      </c>
      <c r="E12" s="12">
        <f t="shared" si="0"/>
        <v>26.388508629123702</v>
      </c>
      <c r="F12" s="12">
        <v>164125.20000000001</v>
      </c>
      <c r="G12" s="12">
        <f t="shared" si="1"/>
        <v>59773.299999999988</v>
      </c>
      <c r="H12"/>
      <c r="I12"/>
    </row>
    <row r="13" spans="1:9" ht="82.5" customHeight="1" x14ac:dyDescent="0.25">
      <c r="A13" s="4" t="s">
        <v>46</v>
      </c>
      <c r="B13" s="10">
        <v>4711022</v>
      </c>
      <c r="C13" s="12">
        <v>70134.8</v>
      </c>
      <c r="D13" s="12">
        <v>18162.400000000001</v>
      </c>
      <c r="E13" s="12">
        <f t="shared" si="0"/>
        <v>25.896416614861668</v>
      </c>
      <c r="F13" s="12">
        <v>13027.7</v>
      </c>
      <c r="G13" s="12">
        <f t="shared" si="1"/>
        <v>5134.7000000000007</v>
      </c>
      <c r="H13"/>
      <c r="I13"/>
    </row>
    <row r="14" spans="1:9" ht="44.25" customHeight="1" x14ac:dyDescent="0.25">
      <c r="A14" s="4" t="s">
        <v>36</v>
      </c>
      <c r="B14" s="10">
        <v>4711026</v>
      </c>
      <c r="C14" s="12">
        <v>2854.3</v>
      </c>
      <c r="D14" s="12">
        <v>543</v>
      </c>
      <c r="E14" s="12">
        <f t="shared" si="0"/>
        <v>19.02392880916512</v>
      </c>
      <c r="F14" s="12">
        <v>591</v>
      </c>
      <c r="G14" s="12">
        <f t="shared" si="1"/>
        <v>-48</v>
      </c>
      <c r="H14"/>
      <c r="I14"/>
    </row>
    <row r="15" spans="1:9" ht="42.75" customHeight="1" x14ac:dyDescent="0.25">
      <c r="A15" s="4" t="s">
        <v>37</v>
      </c>
      <c r="B15" s="10">
        <v>4711031</v>
      </c>
      <c r="C15" s="12">
        <v>425802</v>
      </c>
      <c r="D15" s="12">
        <v>145242.79999999999</v>
      </c>
      <c r="E15" s="12">
        <f t="shared" si="0"/>
        <v>34.110408123963722</v>
      </c>
      <c r="F15" s="12">
        <v>140047.9</v>
      </c>
      <c r="G15" s="12">
        <f t="shared" si="1"/>
        <v>5194.8999999999942</v>
      </c>
      <c r="H15"/>
      <c r="I15"/>
    </row>
    <row r="16" spans="1:9" ht="80.25" customHeight="1" x14ac:dyDescent="0.25">
      <c r="A16" s="4" t="s">
        <v>47</v>
      </c>
      <c r="B16" s="10">
        <v>4711032</v>
      </c>
      <c r="C16" s="12">
        <v>21764.9</v>
      </c>
      <c r="D16" s="12">
        <v>7404</v>
      </c>
      <c r="E16" s="12">
        <f t="shared" si="0"/>
        <v>34.018074973925906</v>
      </c>
      <c r="F16" s="12">
        <v>7120.5</v>
      </c>
      <c r="G16" s="12">
        <f t="shared" si="1"/>
        <v>283.5</v>
      </c>
      <c r="H16"/>
      <c r="I16"/>
    </row>
    <row r="17" spans="1:9" ht="45" customHeight="1" x14ac:dyDescent="0.25">
      <c r="A17" s="4" t="s">
        <v>28</v>
      </c>
      <c r="B17" s="10">
        <v>4711070</v>
      </c>
      <c r="C17" s="12">
        <v>152994.9</v>
      </c>
      <c r="D17" s="12">
        <v>28891.3</v>
      </c>
      <c r="E17" s="12">
        <f t="shared" si="0"/>
        <v>18.883832075448268</v>
      </c>
      <c r="F17" s="12">
        <v>22675</v>
      </c>
      <c r="G17" s="12">
        <f t="shared" si="1"/>
        <v>6216.2999999999993</v>
      </c>
      <c r="H17"/>
      <c r="I17"/>
    </row>
    <row r="18" spans="1:9" ht="32.25" customHeight="1" x14ac:dyDescent="0.25">
      <c r="A18" s="4" t="s">
        <v>48</v>
      </c>
      <c r="B18" s="10">
        <v>4711080</v>
      </c>
      <c r="C18" s="12">
        <v>113782.39999999999</v>
      </c>
      <c r="D18" s="12">
        <v>21568.9</v>
      </c>
      <c r="E18" s="12">
        <f t="shared" si="0"/>
        <v>18.956270917118996</v>
      </c>
      <c r="F18" s="12">
        <v>19562.2</v>
      </c>
      <c r="G18" s="12">
        <f t="shared" si="1"/>
        <v>2006.7000000000007</v>
      </c>
      <c r="H18"/>
      <c r="I18"/>
    </row>
    <row r="19" spans="1:9" ht="30" customHeight="1" x14ac:dyDescent="0.25">
      <c r="A19" s="4" t="s">
        <v>19</v>
      </c>
      <c r="B19" s="10">
        <v>4711141</v>
      </c>
      <c r="C19" s="12">
        <v>43477.9</v>
      </c>
      <c r="D19" s="12">
        <v>9105.4</v>
      </c>
      <c r="E19" s="12">
        <f t="shared" si="0"/>
        <v>20.942593823528735</v>
      </c>
      <c r="F19" s="12">
        <v>9180</v>
      </c>
      <c r="G19" s="12">
        <f t="shared" si="1"/>
        <v>-74.600000000000364</v>
      </c>
      <c r="H19"/>
      <c r="I19"/>
    </row>
    <row r="20" spans="1:9" ht="21.75" customHeight="1" x14ac:dyDescent="0.25">
      <c r="A20" s="4" t="s">
        <v>20</v>
      </c>
      <c r="B20" s="10">
        <v>4711142</v>
      </c>
      <c r="C20" s="12">
        <v>72.400000000000006</v>
      </c>
      <c r="D20" s="12">
        <v>16.3</v>
      </c>
      <c r="E20" s="12">
        <f t="shared" si="0"/>
        <v>22.513812154696129</v>
      </c>
      <c r="F20" s="12">
        <v>12.7</v>
      </c>
      <c r="G20" s="12">
        <f t="shared" si="1"/>
        <v>3.6000000000000014</v>
      </c>
      <c r="H20"/>
      <c r="I20"/>
    </row>
    <row r="21" spans="1:9" ht="31.5" customHeight="1" x14ac:dyDescent="0.25">
      <c r="A21" s="4" t="s">
        <v>30</v>
      </c>
      <c r="B21" s="10">
        <v>4711151</v>
      </c>
      <c r="C21" s="12">
        <v>4652.3999999999996</v>
      </c>
      <c r="D21" s="12">
        <v>1018.6</v>
      </c>
      <c r="E21" s="12">
        <f t="shared" si="0"/>
        <v>21.894076175737258</v>
      </c>
      <c r="F21" s="12">
        <v>909.8</v>
      </c>
      <c r="G21" s="12">
        <f t="shared" si="1"/>
        <v>108.80000000000007</v>
      </c>
      <c r="H21"/>
      <c r="I21"/>
    </row>
    <row r="22" spans="1:9" ht="36" customHeight="1" x14ac:dyDescent="0.25">
      <c r="A22" s="4" t="s">
        <v>31</v>
      </c>
      <c r="B22" s="10">
        <v>4711152</v>
      </c>
      <c r="C22" s="12">
        <v>1789.6</v>
      </c>
      <c r="D22" s="12">
        <v>608.79999999999995</v>
      </c>
      <c r="E22" s="12">
        <f t="shared" si="0"/>
        <v>34.018775145283861</v>
      </c>
      <c r="F22" s="12">
        <v>585.5</v>
      </c>
      <c r="G22" s="12">
        <f t="shared" si="1"/>
        <v>23.299999999999955</v>
      </c>
      <c r="H22"/>
      <c r="I22"/>
    </row>
    <row r="23" spans="1:9" ht="84.75" customHeight="1" x14ac:dyDescent="0.25">
      <c r="A23" s="4" t="s">
        <v>49</v>
      </c>
      <c r="B23" s="10">
        <v>4711200</v>
      </c>
      <c r="C23" s="12">
        <v>2322.9</v>
      </c>
      <c r="D23" s="12">
        <v>485.5</v>
      </c>
      <c r="E23" s="12">
        <f t="shared" si="0"/>
        <v>20.900598389943603</v>
      </c>
      <c r="F23" s="12">
        <v>0</v>
      </c>
      <c r="G23" s="12">
        <f t="shared" si="1"/>
        <v>485.5</v>
      </c>
      <c r="H23"/>
      <c r="I23"/>
    </row>
    <row r="24" spans="1:9" ht="47.25" customHeight="1" x14ac:dyDescent="0.25">
      <c r="A24" s="4" t="s">
        <v>50</v>
      </c>
      <c r="B24" s="10">
        <v>4711600</v>
      </c>
      <c r="C24" s="12">
        <v>45511.8</v>
      </c>
      <c r="D24" s="12">
        <v>15534.4</v>
      </c>
      <c r="E24" s="12">
        <f t="shared" si="0"/>
        <v>34.132686468124746</v>
      </c>
      <c r="F24" s="12">
        <v>0</v>
      </c>
      <c r="G24" s="12">
        <f t="shared" si="1"/>
        <v>15534.4</v>
      </c>
      <c r="H24"/>
      <c r="I24"/>
    </row>
    <row r="25" spans="1:9" ht="21.75" customHeight="1" x14ac:dyDescent="0.25">
      <c r="A25" s="2" t="s">
        <v>9</v>
      </c>
      <c r="B25" s="3">
        <v>4713000</v>
      </c>
      <c r="C25" s="11">
        <f>SUM(C26:C32)</f>
        <v>67647.7</v>
      </c>
      <c r="D25" s="11">
        <f>SUM(D26:D32)</f>
        <v>14993.800000000001</v>
      </c>
      <c r="E25" s="11">
        <f t="shared" si="0"/>
        <v>22.164537744816158</v>
      </c>
      <c r="F25" s="11">
        <f>SUM(F26:F32)</f>
        <v>12295.8</v>
      </c>
      <c r="G25" s="11">
        <f t="shared" si="1"/>
        <v>2698.0000000000018</v>
      </c>
      <c r="H25"/>
      <c r="I25"/>
    </row>
    <row r="26" spans="1:9" s="13" customFormat="1" ht="34.5" customHeight="1" x14ac:dyDescent="0.25">
      <c r="A26" s="4" t="s">
        <v>33</v>
      </c>
      <c r="B26" s="10">
        <v>4713105</v>
      </c>
      <c r="C26" s="12">
        <v>26040</v>
      </c>
      <c r="D26" s="12">
        <v>5733.8</v>
      </c>
      <c r="E26" s="12">
        <f t="shared" si="0"/>
        <v>22.01920122887865</v>
      </c>
      <c r="F26" s="12">
        <v>4070.2</v>
      </c>
      <c r="G26" s="12">
        <f t="shared" si="1"/>
        <v>1663.6000000000004</v>
      </c>
    </row>
    <row r="27" spans="1:9" ht="48.75" customHeight="1" x14ac:dyDescent="0.25">
      <c r="A27" s="4" t="s">
        <v>51</v>
      </c>
      <c r="B27" s="10">
        <v>4713114</v>
      </c>
      <c r="C27" s="12">
        <v>91.5</v>
      </c>
      <c r="D27" s="12">
        <v>0</v>
      </c>
      <c r="E27" s="12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71.25" customHeight="1" x14ac:dyDescent="0.25">
      <c r="A28" s="4" t="s">
        <v>52</v>
      </c>
      <c r="B28" s="10">
        <v>4713121</v>
      </c>
      <c r="C28" s="12">
        <v>16296</v>
      </c>
      <c r="D28" s="12">
        <v>3362.4</v>
      </c>
      <c r="E28" s="12">
        <f t="shared" si="0"/>
        <v>20.633284241531666</v>
      </c>
      <c r="F28" s="12">
        <v>3151.1</v>
      </c>
      <c r="G28" s="12">
        <f t="shared" si="1"/>
        <v>211.30000000000018</v>
      </c>
      <c r="H28"/>
      <c r="I28"/>
    </row>
    <row r="29" spans="1:9" ht="58.5" customHeight="1" x14ac:dyDescent="0.25">
      <c r="A29" s="4" t="s">
        <v>53</v>
      </c>
      <c r="B29" s="10">
        <v>4713124</v>
      </c>
      <c r="C29" s="12">
        <v>4176.1000000000004</v>
      </c>
      <c r="D29" s="12">
        <v>962.5</v>
      </c>
      <c r="E29" s="12">
        <f t="shared" si="0"/>
        <v>23.047819736117429</v>
      </c>
      <c r="F29" s="12">
        <v>549.4</v>
      </c>
      <c r="G29" s="12">
        <f t="shared" si="1"/>
        <v>413.1</v>
      </c>
      <c r="H29"/>
      <c r="I29"/>
    </row>
    <row r="30" spans="1:9" ht="45.75" customHeight="1" x14ac:dyDescent="0.25">
      <c r="A30" s="4" t="s">
        <v>54</v>
      </c>
      <c r="B30" s="10">
        <v>4713132</v>
      </c>
      <c r="C30" s="12">
        <v>20773.8</v>
      </c>
      <c r="D30" s="12">
        <v>4765.6000000000004</v>
      </c>
      <c r="E30" s="12">
        <f t="shared" si="0"/>
        <v>22.940434585872595</v>
      </c>
      <c r="F30" s="12">
        <v>4450.5</v>
      </c>
      <c r="G30" s="12">
        <f t="shared" si="1"/>
        <v>315.10000000000036</v>
      </c>
      <c r="H30"/>
      <c r="I30"/>
    </row>
    <row r="31" spans="1:9" ht="45.75" customHeight="1" x14ac:dyDescent="0.25">
      <c r="A31" s="4" t="s">
        <v>55</v>
      </c>
      <c r="B31" s="10">
        <v>4713133</v>
      </c>
      <c r="C31" s="12">
        <v>150</v>
      </c>
      <c r="D31" s="12">
        <v>150</v>
      </c>
      <c r="E31" s="12">
        <f t="shared" si="0"/>
        <v>100</v>
      </c>
      <c r="F31" s="12">
        <v>52.7</v>
      </c>
      <c r="G31" s="12">
        <f t="shared" si="1"/>
        <v>97.3</v>
      </c>
      <c r="H31"/>
      <c r="I31"/>
    </row>
    <row r="32" spans="1:9" ht="32.25" customHeight="1" x14ac:dyDescent="0.25">
      <c r="A32" s="4" t="s">
        <v>21</v>
      </c>
      <c r="B32" s="10">
        <v>4713242</v>
      </c>
      <c r="C32" s="12">
        <v>120.3</v>
      </c>
      <c r="D32" s="12">
        <v>19.5</v>
      </c>
      <c r="E32" s="12">
        <f t="shared" si="0"/>
        <v>16.209476309226932</v>
      </c>
      <c r="F32" s="12">
        <v>21.9</v>
      </c>
      <c r="G32" s="12">
        <f t="shared" si="1"/>
        <v>-2.3999999999999986</v>
      </c>
      <c r="H32"/>
      <c r="I32"/>
    </row>
    <row r="33" spans="1:9" ht="22.5" customHeight="1" x14ac:dyDescent="0.25">
      <c r="A33" s="2" t="s">
        <v>10</v>
      </c>
      <c r="B33" s="3">
        <v>4714000</v>
      </c>
      <c r="C33" s="11">
        <f>SUM(C34:C36)</f>
        <v>41049.9</v>
      </c>
      <c r="D33" s="11">
        <f>SUM(D34:D36)</f>
        <v>7859.1</v>
      </c>
      <c r="E33" s="11">
        <f t="shared" si="0"/>
        <v>19.145235432973038</v>
      </c>
      <c r="F33" s="11">
        <f>SUM(F34:F36)</f>
        <v>7043.0999999999995</v>
      </c>
      <c r="G33" s="11">
        <f t="shared" si="1"/>
        <v>816.00000000000091</v>
      </c>
      <c r="H33"/>
      <c r="I33"/>
    </row>
    <row r="34" spans="1:9" ht="21.75" customHeight="1" x14ac:dyDescent="0.25">
      <c r="A34" s="4" t="s">
        <v>22</v>
      </c>
      <c r="B34" s="10">
        <v>4714030</v>
      </c>
      <c r="C34" s="12">
        <v>26231.7</v>
      </c>
      <c r="D34" s="12">
        <v>4630.5</v>
      </c>
      <c r="E34" s="12">
        <f t="shared" si="0"/>
        <v>17.652306179164903</v>
      </c>
      <c r="F34" s="12">
        <v>4595.3999999999996</v>
      </c>
      <c r="G34" s="12">
        <f t="shared" si="1"/>
        <v>35.100000000000364</v>
      </c>
      <c r="H34"/>
      <c r="I34"/>
    </row>
    <row r="35" spans="1:9" ht="32.25" customHeight="1" x14ac:dyDescent="0.25">
      <c r="A35" s="4" t="s">
        <v>23</v>
      </c>
      <c r="B35" s="10">
        <v>4714060</v>
      </c>
      <c r="C35" s="12">
        <v>10814.4</v>
      </c>
      <c r="D35" s="12">
        <v>2359.8000000000002</v>
      </c>
      <c r="E35" s="12">
        <f t="shared" si="0"/>
        <v>21.820905459387486</v>
      </c>
      <c r="F35" s="12">
        <v>1613.8</v>
      </c>
      <c r="G35" s="12">
        <f t="shared" si="1"/>
        <v>746.00000000000023</v>
      </c>
      <c r="H35"/>
      <c r="I35"/>
    </row>
    <row r="36" spans="1:9" ht="32.25" customHeight="1" x14ac:dyDescent="0.25">
      <c r="A36" s="4" t="s">
        <v>24</v>
      </c>
      <c r="B36" s="10">
        <v>4714081</v>
      </c>
      <c r="C36" s="12">
        <v>4003.8</v>
      </c>
      <c r="D36" s="12">
        <v>868.8</v>
      </c>
      <c r="E36" s="12">
        <f t="shared" si="0"/>
        <v>21.699385583695488</v>
      </c>
      <c r="F36" s="12">
        <v>833.9</v>
      </c>
      <c r="G36" s="12">
        <f t="shared" si="1"/>
        <v>34.899999999999977</v>
      </c>
      <c r="H36"/>
      <c r="I36"/>
    </row>
    <row r="37" spans="1:9" ht="21.75" customHeight="1" x14ac:dyDescent="0.25">
      <c r="A37" s="2" t="s">
        <v>11</v>
      </c>
      <c r="B37" s="3">
        <v>4715000</v>
      </c>
      <c r="C37" s="11">
        <f>C38+C39</f>
        <v>55283.199999999997</v>
      </c>
      <c r="D37" s="11">
        <f t="shared" ref="D37:F37" si="2">D38+D39</f>
        <v>11893.099999999999</v>
      </c>
      <c r="E37" s="11">
        <f t="shared" si="0"/>
        <v>21.513045554526506</v>
      </c>
      <c r="F37" s="11">
        <f t="shared" si="2"/>
        <v>9160</v>
      </c>
      <c r="G37" s="11">
        <f t="shared" si="1"/>
        <v>2733.0999999999985</v>
      </c>
      <c r="H37"/>
      <c r="I37"/>
    </row>
    <row r="38" spans="1:9" ht="46.5" customHeight="1" x14ac:dyDescent="0.25">
      <c r="A38" s="4" t="s">
        <v>56</v>
      </c>
      <c r="B38" s="10">
        <v>4715031</v>
      </c>
      <c r="C38" s="12">
        <v>55133.2</v>
      </c>
      <c r="D38" s="12">
        <v>11744.8</v>
      </c>
      <c r="E38" s="12">
        <f t="shared" si="0"/>
        <v>21.302590816422772</v>
      </c>
      <c r="F38" s="12">
        <v>9117.4</v>
      </c>
      <c r="G38" s="12">
        <f t="shared" si="1"/>
        <v>2627.3999999999996</v>
      </c>
      <c r="H38"/>
      <c r="I38"/>
    </row>
    <row r="39" spans="1:9" ht="55.5" customHeight="1" x14ac:dyDescent="0.25">
      <c r="A39" s="4" t="s">
        <v>25</v>
      </c>
      <c r="B39" s="10">
        <v>4715061</v>
      </c>
      <c r="C39" s="12">
        <v>150</v>
      </c>
      <c r="D39" s="12">
        <v>148.30000000000001</v>
      </c>
      <c r="E39" s="12">
        <f t="shared" si="0"/>
        <v>98.866666666666674</v>
      </c>
      <c r="F39" s="12">
        <v>42.6</v>
      </c>
      <c r="G39" s="12">
        <f t="shared" si="1"/>
        <v>105.70000000000002</v>
      </c>
      <c r="H39"/>
      <c r="I39"/>
    </row>
    <row r="40" spans="1:9" ht="21.75" customHeight="1" x14ac:dyDescent="0.25">
      <c r="A40" s="2" t="s">
        <v>12</v>
      </c>
      <c r="B40" s="3">
        <v>4716000</v>
      </c>
      <c r="C40" s="11">
        <f>SUM(C41:C41)</f>
        <v>2816.7</v>
      </c>
      <c r="D40" s="11">
        <f>SUM(D41:D41)</f>
        <v>468.7</v>
      </c>
      <c r="E40" s="11">
        <f t="shared" si="0"/>
        <v>16.640039762843045</v>
      </c>
      <c r="F40" s="11">
        <f>SUM(F41:F41)</f>
        <v>234.5</v>
      </c>
      <c r="G40" s="11">
        <f t="shared" si="1"/>
        <v>234.2</v>
      </c>
      <c r="H40"/>
      <c r="I40"/>
    </row>
    <row r="41" spans="1:9" ht="33.75" customHeight="1" x14ac:dyDescent="0.25">
      <c r="A41" s="4" t="s">
        <v>26</v>
      </c>
      <c r="B41" s="10">
        <v>4716011</v>
      </c>
      <c r="C41" s="12">
        <v>2816.7</v>
      </c>
      <c r="D41" s="12">
        <v>468.7</v>
      </c>
      <c r="E41" s="12">
        <f t="shared" si="0"/>
        <v>16.640039762843045</v>
      </c>
      <c r="F41" s="12">
        <v>234.5</v>
      </c>
      <c r="G41" s="12">
        <f t="shared" si="1"/>
        <v>234.2</v>
      </c>
      <c r="H41"/>
      <c r="I41"/>
    </row>
    <row r="42" spans="1:9" ht="21.75" customHeight="1" x14ac:dyDescent="0.25">
      <c r="A42" s="2" t="s">
        <v>13</v>
      </c>
      <c r="B42" s="3"/>
      <c r="C42" s="11">
        <f>C8+C10+C25+C33+C37+C40</f>
        <v>3078373.9</v>
      </c>
      <c r="D42" s="11">
        <f>D8+D10+D25+D33+D37+D40</f>
        <v>748504.50000000012</v>
      </c>
      <c r="E42" s="11">
        <f t="shared" si="0"/>
        <v>24.314931334364552</v>
      </c>
      <c r="F42" s="11">
        <f>F8+F10+F25+F33+F37+F40</f>
        <v>578923.29999999993</v>
      </c>
      <c r="G42" s="11">
        <f t="shared" si="1"/>
        <v>169581.20000000019</v>
      </c>
      <c r="H42"/>
      <c r="I42"/>
    </row>
    <row r="43" spans="1:9" ht="21.75" customHeight="1" x14ac:dyDescent="0.25">
      <c r="A43" s="3" t="s">
        <v>14</v>
      </c>
      <c r="B43" s="10"/>
      <c r="C43" s="12"/>
      <c r="D43" s="12"/>
      <c r="E43" s="11"/>
      <c r="F43" s="12"/>
      <c r="G43" s="11"/>
      <c r="H43"/>
      <c r="I43"/>
    </row>
    <row r="44" spans="1:9" ht="21.75" customHeight="1" x14ac:dyDescent="0.25">
      <c r="A44" s="2" t="s">
        <v>5</v>
      </c>
      <c r="B44" s="3">
        <v>4710100</v>
      </c>
      <c r="C44" s="11">
        <f>SUM(C45:C45)</f>
        <v>2144</v>
      </c>
      <c r="D44" s="11">
        <f>SUM(D45:D45)</f>
        <v>0</v>
      </c>
      <c r="E44" s="16">
        <f>D44/C44*100</f>
        <v>0</v>
      </c>
      <c r="F44" s="11">
        <f>SUM(F45:F45)</f>
        <v>0</v>
      </c>
      <c r="G44" s="11">
        <f>D44-F44</f>
        <v>0</v>
      </c>
      <c r="H44"/>
      <c r="I44"/>
    </row>
    <row r="45" spans="1:9" ht="36" customHeight="1" x14ac:dyDescent="0.25">
      <c r="A45" s="4" t="s">
        <v>7</v>
      </c>
      <c r="B45" s="10">
        <v>4710160</v>
      </c>
      <c r="C45" s="12">
        <v>2144</v>
      </c>
      <c r="D45" s="12">
        <v>0</v>
      </c>
      <c r="E45" s="15">
        <f t="shared" ref="E45" si="3">D45/C45*100</f>
        <v>0</v>
      </c>
      <c r="F45" s="12">
        <v>0</v>
      </c>
      <c r="G45" s="12">
        <f t="shared" ref="G45" si="4">D45-F45</f>
        <v>0</v>
      </c>
      <c r="H45"/>
      <c r="I45"/>
    </row>
    <row r="46" spans="1:9" ht="21.75" customHeight="1" x14ac:dyDescent="0.25">
      <c r="A46" s="2" t="s">
        <v>8</v>
      </c>
      <c r="B46" s="3">
        <v>4711000</v>
      </c>
      <c r="C46" s="11">
        <f>SUM(C47:C54)</f>
        <v>405595.19999999995</v>
      </c>
      <c r="D46" s="11">
        <f>SUM(D47:D54)</f>
        <v>35379</v>
      </c>
      <c r="E46" s="11">
        <f t="shared" si="0"/>
        <v>8.7227363637439499</v>
      </c>
      <c r="F46" s="11">
        <f>SUM(F47:F54)</f>
        <v>113677.3</v>
      </c>
      <c r="G46" s="11">
        <f t="shared" si="1"/>
        <v>-78298.3</v>
      </c>
      <c r="H46"/>
      <c r="I46"/>
    </row>
    <row r="47" spans="1:9" ht="21.75" customHeight="1" x14ac:dyDescent="0.25">
      <c r="A47" s="4" t="s">
        <v>18</v>
      </c>
      <c r="B47" s="10">
        <v>4711010</v>
      </c>
      <c r="C47" s="12">
        <v>213900.4</v>
      </c>
      <c r="D47" s="12">
        <v>19875.599999999999</v>
      </c>
      <c r="E47" s="12">
        <f t="shared" si="0"/>
        <v>9.2919882337760935</v>
      </c>
      <c r="F47" s="12">
        <v>103996.4</v>
      </c>
      <c r="G47" s="12">
        <f t="shared" si="1"/>
        <v>-84120.799999999988</v>
      </c>
      <c r="H47"/>
      <c r="I47"/>
    </row>
    <row r="48" spans="1:9" ht="36" customHeight="1" x14ac:dyDescent="0.25">
      <c r="A48" s="4" t="s">
        <v>29</v>
      </c>
      <c r="B48" s="10">
        <v>4711021</v>
      </c>
      <c r="C48" s="12">
        <v>137878.70000000001</v>
      </c>
      <c r="D48" s="12">
        <v>4745.8999999999996</v>
      </c>
      <c r="E48" s="12">
        <f t="shared" si="0"/>
        <v>3.4420835125367435</v>
      </c>
      <c r="F48" s="12">
        <v>8392.6</v>
      </c>
      <c r="G48" s="12">
        <f t="shared" si="1"/>
        <v>-3646.7000000000007</v>
      </c>
      <c r="H48"/>
      <c r="I48"/>
    </row>
    <row r="49" spans="1:9" ht="82.5" customHeight="1" x14ac:dyDescent="0.25">
      <c r="A49" s="4" t="s">
        <v>46</v>
      </c>
      <c r="B49" s="10">
        <v>4711022</v>
      </c>
      <c r="C49" s="12">
        <v>0</v>
      </c>
      <c r="D49" s="12">
        <v>173.6</v>
      </c>
      <c r="E49" s="14" t="e">
        <f t="shared" ref="E49" si="5">D49/C49*100</f>
        <v>#DIV/0!</v>
      </c>
      <c r="F49" s="12">
        <v>44.4</v>
      </c>
      <c r="G49" s="12">
        <f t="shared" ref="G49" si="6">D49-F49</f>
        <v>129.19999999999999</v>
      </c>
      <c r="H49"/>
      <c r="I49"/>
    </row>
    <row r="50" spans="1:9" ht="42.75" customHeight="1" x14ac:dyDescent="0.25">
      <c r="A50" s="4" t="s">
        <v>28</v>
      </c>
      <c r="B50" s="10">
        <v>4711070</v>
      </c>
      <c r="C50" s="12">
        <v>318</v>
      </c>
      <c r="D50" s="12">
        <v>245.7</v>
      </c>
      <c r="E50" s="12">
        <f t="shared" si="0"/>
        <v>77.264150943396231</v>
      </c>
      <c r="F50" s="12">
        <v>160.6</v>
      </c>
      <c r="G50" s="12">
        <f t="shared" si="1"/>
        <v>85.1</v>
      </c>
      <c r="H50"/>
      <c r="I50"/>
    </row>
    <row r="51" spans="1:9" ht="33" customHeight="1" x14ac:dyDescent="0.25">
      <c r="A51" s="4" t="s">
        <v>48</v>
      </c>
      <c r="B51" s="10">
        <v>4711080</v>
      </c>
      <c r="C51" s="12">
        <v>6660</v>
      </c>
      <c r="D51" s="12">
        <v>375.3</v>
      </c>
      <c r="E51" s="12">
        <f t="shared" si="0"/>
        <v>5.6351351351351351</v>
      </c>
      <c r="F51" s="12">
        <v>1083.3</v>
      </c>
      <c r="G51" s="12">
        <f t="shared" si="1"/>
        <v>-708</v>
      </c>
      <c r="H51"/>
      <c r="I51"/>
    </row>
    <row r="52" spans="1:9" ht="82.5" customHeight="1" x14ac:dyDescent="0.25">
      <c r="A52" s="4" t="s">
        <v>57</v>
      </c>
      <c r="B52" s="10">
        <v>4711183</v>
      </c>
      <c r="C52" s="12">
        <v>4669.2</v>
      </c>
      <c r="D52" s="12">
        <v>0</v>
      </c>
      <c r="E52" s="12">
        <f t="shared" si="0"/>
        <v>0</v>
      </c>
      <c r="F52" s="12">
        <v>0</v>
      </c>
      <c r="G52" s="12">
        <f t="shared" si="1"/>
        <v>0</v>
      </c>
      <c r="H52"/>
      <c r="I52"/>
    </row>
    <row r="53" spans="1:9" ht="73.5" customHeight="1" x14ac:dyDescent="0.25">
      <c r="A53" s="4" t="s">
        <v>58</v>
      </c>
      <c r="B53" s="10">
        <v>4711184</v>
      </c>
      <c r="C53" s="12">
        <v>10894.8</v>
      </c>
      <c r="D53" s="12">
        <v>0</v>
      </c>
      <c r="E53" s="12">
        <f t="shared" si="0"/>
        <v>0</v>
      </c>
      <c r="F53" s="12">
        <v>0</v>
      </c>
      <c r="G53" s="12">
        <f t="shared" si="1"/>
        <v>0</v>
      </c>
      <c r="H53"/>
      <c r="I53"/>
    </row>
    <row r="54" spans="1:9" ht="55.5" customHeight="1" x14ac:dyDescent="0.25">
      <c r="A54" s="4" t="s">
        <v>43</v>
      </c>
      <c r="B54" s="10">
        <v>4711403</v>
      </c>
      <c r="C54" s="12">
        <v>31274.1</v>
      </c>
      <c r="D54" s="12">
        <v>9962.9</v>
      </c>
      <c r="E54" s="12">
        <f t="shared" si="0"/>
        <v>31.856712103625682</v>
      </c>
      <c r="F54" s="12">
        <v>0</v>
      </c>
      <c r="G54" s="12">
        <f t="shared" si="1"/>
        <v>9962.9</v>
      </c>
      <c r="H54"/>
      <c r="I54"/>
    </row>
    <row r="55" spans="1:9" ht="21.75" customHeight="1" x14ac:dyDescent="0.25">
      <c r="A55" s="2" t="s">
        <v>9</v>
      </c>
      <c r="B55" s="3">
        <v>4713000</v>
      </c>
      <c r="C55" s="11">
        <f>SUM(C56:C58)</f>
        <v>6795.9</v>
      </c>
      <c r="D55" s="11">
        <f>SUM(D56:D58)</f>
        <v>221.3</v>
      </c>
      <c r="E55" s="11">
        <f>D55/C55*100</f>
        <v>3.2563751673803329</v>
      </c>
      <c r="F55" s="11">
        <f>SUM(F56:F58)</f>
        <v>658.9</v>
      </c>
      <c r="G55" s="11">
        <f>D55-F55</f>
        <v>-437.59999999999997</v>
      </c>
      <c r="H55"/>
      <c r="I55"/>
    </row>
    <row r="56" spans="1:9" ht="39" customHeight="1" x14ac:dyDescent="0.25">
      <c r="A56" s="4" t="s">
        <v>32</v>
      </c>
      <c r="B56" s="10">
        <v>4713031</v>
      </c>
      <c r="C56" s="12">
        <v>140.80000000000001</v>
      </c>
      <c r="D56" s="12">
        <v>0</v>
      </c>
      <c r="E56" s="12">
        <f t="shared" ref="E56" si="7">D56/C56*100</f>
        <v>0</v>
      </c>
      <c r="F56" s="12">
        <v>0</v>
      </c>
      <c r="G56" s="12">
        <f t="shared" ref="G56:G57" si="8">D56-F56</f>
        <v>0</v>
      </c>
      <c r="H56"/>
      <c r="I56"/>
    </row>
    <row r="57" spans="1:9" ht="72.75" customHeight="1" x14ac:dyDescent="0.25">
      <c r="A57" s="4" t="s">
        <v>52</v>
      </c>
      <c r="B57" s="10">
        <v>4713121</v>
      </c>
      <c r="C57" s="12">
        <v>1581.8</v>
      </c>
      <c r="D57" s="12">
        <v>0</v>
      </c>
      <c r="E57" s="12">
        <v>0</v>
      </c>
      <c r="F57" s="12">
        <v>0</v>
      </c>
      <c r="G57" s="12">
        <f t="shared" si="8"/>
        <v>0</v>
      </c>
      <c r="H57"/>
      <c r="I57"/>
    </row>
    <row r="58" spans="1:9" ht="43.5" customHeight="1" x14ac:dyDescent="0.25">
      <c r="A58" s="4" t="s">
        <v>54</v>
      </c>
      <c r="B58" s="10">
        <v>4713132</v>
      </c>
      <c r="C58" s="12">
        <v>5073.3</v>
      </c>
      <c r="D58" s="12">
        <v>221.3</v>
      </c>
      <c r="E58" s="12">
        <f t="shared" si="0"/>
        <v>4.362052313090099</v>
      </c>
      <c r="F58" s="12">
        <v>658.9</v>
      </c>
      <c r="G58" s="12">
        <f t="shared" si="1"/>
        <v>-437.59999999999997</v>
      </c>
      <c r="H58"/>
      <c r="I58"/>
    </row>
    <row r="59" spans="1:9" ht="21.75" customHeight="1" x14ac:dyDescent="0.25">
      <c r="A59" s="2" t="s">
        <v>10</v>
      </c>
      <c r="B59" s="3">
        <v>4714000</v>
      </c>
      <c r="C59" s="11">
        <f>SUM(C60:C60)</f>
        <v>4820</v>
      </c>
      <c r="D59" s="11">
        <f>SUM(D60:D60)</f>
        <v>434</v>
      </c>
      <c r="E59" s="11">
        <f t="shared" si="0"/>
        <v>9.004149377593361</v>
      </c>
      <c r="F59" s="11">
        <f>SUM(F60:F60)</f>
        <v>375.5</v>
      </c>
      <c r="G59" s="11">
        <f t="shared" si="1"/>
        <v>58.5</v>
      </c>
      <c r="H59"/>
      <c r="I59"/>
    </row>
    <row r="60" spans="1:9" ht="34.5" customHeight="1" x14ac:dyDescent="0.25">
      <c r="A60" s="4" t="s">
        <v>23</v>
      </c>
      <c r="B60" s="10">
        <v>4714060</v>
      </c>
      <c r="C60" s="12">
        <v>4820</v>
      </c>
      <c r="D60" s="12">
        <v>434</v>
      </c>
      <c r="E60" s="12">
        <f t="shared" si="0"/>
        <v>9.004149377593361</v>
      </c>
      <c r="F60" s="12">
        <v>375.5</v>
      </c>
      <c r="G60" s="12">
        <f t="shared" si="1"/>
        <v>58.5</v>
      </c>
      <c r="H60"/>
      <c r="I60"/>
    </row>
    <row r="61" spans="1:9" ht="21.75" customHeight="1" x14ac:dyDescent="0.25">
      <c r="A61" s="2" t="s">
        <v>11</v>
      </c>
      <c r="B61" s="3">
        <v>4715000</v>
      </c>
      <c r="C61" s="11">
        <f>C62</f>
        <v>5040.7</v>
      </c>
      <c r="D61" s="11">
        <f t="shared" ref="D61:F61" si="9">D62</f>
        <v>39.4</v>
      </c>
      <c r="E61" s="11">
        <f t="shared" si="0"/>
        <v>0.78163747098617264</v>
      </c>
      <c r="F61" s="11">
        <f t="shared" si="9"/>
        <v>45.6</v>
      </c>
      <c r="G61" s="11">
        <f t="shared" si="1"/>
        <v>-6.2000000000000028</v>
      </c>
      <c r="H61"/>
      <c r="I61"/>
    </row>
    <row r="62" spans="1:9" ht="44.25" customHeight="1" x14ac:dyDescent="0.25">
      <c r="A62" s="4" t="s">
        <v>56</v>
      </c>
      <c r="B62" s="10">
        <v>4715031</v>
      </c>
      <c r="C62" s="12">
        <v>5040.7</v>
      </c>
      <c r="D62" s="12">
        <v>39.4</v>
      </c>
      <c r="E62" s="12">
        <f t="shared" si="0"/>
        <v>0.78163747098617264</v>
      </c>
      <c r="F62" s="12">
        <v>45.6</v>
      </c>
      <c r="G62" s="12">
        <f t="shared" si="1"/>
        <v>-6.2000000000000028</v>
      </c>
      <c r="H62"/>
      <c r="I62"/>
    </row>
    <row r="63" spans="1:9" ht="21.75" customHeight="1" x14ac:dyDescent="0.25">
      <c r="A63" s="2" t="s">
        <v>12</v>
      </c>
      <c r="B63" s="3">
        <v>4716000</v>
      </c>
      <c r="C63" s="11">
        <f>SUM(C64:C65)</f>
        <v>199395.90000000002</v>
      </c>
      <c r="D63" s="11">
        <f>SUM(D64:D65)</f>
        <v>0</v>
      </c>
      <c r="E63" s="11">
        <f t="shared" si="0"/>
        <v>0</v>
      </c>
      <c r="F63" s="11">
        <f>SUM(F64:F65)</f>
        <v>0</v>
      </c>
      <c r="G63" s="11">
        <f t="shared" si="1"/>
        <v>0</v>
      </c>
      <c r="H63"/>
      <c r="I63"/>
    </row>
    <row r="64" spans="1:9" ht="30" customHeight="1" x14ac:dyDescent="0.25">
      <c r="A64" s="4" t="s">
        <v>26</v>
      </c>
      <c r="B64" s="10">
        <v>4716011</v>
      </c>
      <c r="C64" s="12">
        <v>156171.20000000001</v>
      </c>
      <c r="D64" s="12">
        <v>0</v>
      </c>
      <c r="E64" s="12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30" customHeight="1" x14ac:dyDescent="0.25">
      <c r="A65" s="4" t="s">
        <v>27</v>
      </c>
      <c r="B65" s="10">
        <v>4716015</v>
      </c>
      <c r="C65" s="12">
        <v>43224.7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" customHeight="1" x14ac:dyDescent="0.25">
      <c r="A66" s="2" t="s">
        <v>17</v>
      </c>
      <c r="B66" s="3">
        <v>4710000</v>
      </c>
      <c r="C66" s="11">
        <f>C67+C68</f>
        <v>170244.2</v>
      </c>
      <c r="D66" s="11">
        <f>D67+D68</f>
        <v>40590.699999999997</v>
      </c>
      <c r="E66" s="11">
        <f t="shared" si="0"/>
        <v>23.842633111730088</v>
      </c>
      <c r="F66" s="11">
        <f>F67+F68</f>
        <v>0</v>
      </c>
      <c r="G66" s="11">
        <f t="shared" si="1"/>
        <v>40590.699999999997</v>
      </c>
      <c r="H66"/>
      <c r="I66"/>
    </row>
    <row r="67" spans="1:9" ht="21" customHeight="1" x14ac:dyDescent="0.25">
      <c r="A67" s="4" t="s">
        <v>38</v>
      </c>
      <c r="B67" s="10">
        <v>4711300</v>
      </c>
      <c r="C67" s="12">
        <v>140244.20000000001</v>
      </c>
      <c r="D67" s="12">
        <v>40590.699999999997</v>
      </c>
      <c r="E67" s="12">
        <f t="shared" si="0"/>
        <v>28.942872503818336</v>
      </c>
      <c r="F67" s="12">
        <v>0</v>
      </c>
      <c r="G67" s="12">
        <f t="shared" si="1"/>
        <v>40590.699999999997</v>
      </c>
      <c r="H67"/>
      <c r="I67"/>
    </row>
    <row r="68" spans="1:9" ht="21" customHeight="1" x14ac:dyDescent="0.25">
      <c r="A68" s="4" t="s">
        <v>39</v>
      </c>
      <c r="B68" s="10">
        <v>4713250</v>
      </c>
      <c r="C68" s="12">
        <v>30000</v>
      </c>
      <c r="D68" s="12">
        <v>0</v>
      </c>
      <c r="E68" s="12">
        <f t="shared" si="0"/>
        <v>0</v>
      </c>
      <c r="F68" s="12">
        <v>0</v>
      </c>
      <c r="G68" s="12">
        <f t="shared" si="1"/>
        <v>0</v>
      </c>
      <c r="H68"/>
      <c r="I68"/>
    </row>
    <row r="69" spans="1:9" ht="21.75" customHeight="1" x14ac:dyDescent="0.25">
      <c r="A69" s="2" t="s">
        <v>15</v>
      </c>
      <c r="B69" s="3"/>
      <c r="C69" s="11">
        <f>C44+C46+C55+C59+C61+C63+C66</f>
        <v>794035.89999999991</v>
      </c>
      <c r="D69" s="11">
        <f>D44+D46+D55+D59+D61+D63+D66</f>
        <v>76664.399999999994</v>
      </c>
      <c r="E69" s="11">
        <f t="shared" si="0"/>
        <v>9.6550294514391606</v>
      </c>
      <c r="F69" s="11">
        <f>F44+F46+F55+F59+F61+F63+F66</f>
        <v>114757.3</v>
      </c>
      <c r="G69" s="11">
        <f t="shared" si="1"/>
        <v>-38092.900000000009</v>
      </c>
      <c r="H69"/>
      <c r="I69"/>
    </row>
    <row r="70" spans="1:9" ht="21.75" customHeight="1" x14ac:dyDescent="0.25">
      <c r="A70" s="2" t="s">
        <v>16</v>
      </c>
      <c r="B70" s="3"/>
      <c r="C70" s="11">
        <f>C42+C69</f>
        <v>3872409.8</v>
      </c>
      <c r="D70" s="11">
        <f>D42+D69</f>
        <v>825168.90000000014</v>
      </c>
      <c r="E70" s="11">
        <f t="shared" si="0"/>
        <v>21.308925000654636</v>
      </c>
      <c r="F70" s="11">
        <f>F42+F69</f>
        <v>693680.6</v>
      </c>
      <c r="G70" s="11">
        <f t="shared" si="1"/>
        <v>131488.30000000016</v>
      </c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2025</vt:lpstr>
      <vt:lpstr>'січень-березень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2025-04-03T06:57:36Z</dcterms:modified>
</cp:coreProperties>
</file>