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445" windowWidth="15120" windowHeight="5670" tabRatio="845"/>
  </bookViews>
  <sheets>
    <sheet name="січень-лютий 2025" sheetId="2" r:id="rId1"/>
  </sheets>
  <definedNames>
    <definedName name="_xlnm.Print_Titles" localSheetId="0">'січень-лютий 2025'!$5:$6</definedName>
  </definedNames>
  <calcPr calcId="145621" refMode="R1C1"/>
</workbook>
</file>

<file path=xl/calcChain.xml><?xml version="1.0" encoding="utf-8"?>
<calcChain xmlns="http://schemas.openxmlformats.org/spreadsheetml/2006/main">
  <c r="G53" i="2" l="1"/>
  <c r="G52" i="2"/>
  <c r="G51" i="2"/>
  <c r="G24" i="2"/>
  <c r="G23" i="2"/>
  <c r="F46" i="2"/>
  <c r="G46" i="2" s="1"/>
  <c r="D46" i="2"/>
  <c r="C46" i="2"/>
  <c r="E53" i="2"/>
  <c r="E52" i="2"/>
  <c r="E51" i="2"/>
  <c r="C25" i="2"/>
  <c r="F10" i="2"/>
  <c r="D10" i="2"/>
  <c r="C10" i="2"/>
  <c r="E24" i="2"/>
  <c r="E23" i="2"/>
  <c r="G67" i="2"/>
  <c r="E67" i="2"/>
  <c r="G66" i="2"/>
  <c r="E66" i="2"/>
  <c r="G65" i="2"/>
  <c r="F65" i="2"/>
  <c r="D65" i="2"/>
  <c r="C65" i="2"/>
  <c r="E65" i="2" s="1"/>
  <c r="G64" i="2"/>
  <c r="E64" i="2"/>
  <c r="G63" i="2"/>
  <c r="E63" i="2"/>
  <c r="F62" i="2"/>
  <c r="D62" i="2"/>
  <c r="G62" i="2" s="1"/>
  <c r="C62" i="2"/>
  <c r="G61" i="2"/>
  <c r="E61" i="2"/>
  <c r="G60" i="2"/>
  <c r="F60" i="2"/>
  <c r="D60" i="2"/>
  <c r="C60" i="2"/>
  <c r="E60" i="2" s="1"/>
  <c r="G59" i="2"/>
  <c r="E59" i="2"/>
  <c r="F58" i="2"/>
  <c r="D58" i="2"/>
  <c r="C58" i="2"/>
  <c r="G57" i="2"/>
  <c r="E57" i="2"/>
  <c r="G56" i="2"/>
  <c r="G55" i="2"/>
  <c r="E55" i="2"/>
  <c r="F54" i="2"/>
  <c r="D54" i="2"/>
  <c r="C54" i="2"/>
  <c r="G50" i="2"/>
  <c r="E50" i="2"/>
  <c r="G49" i="2"/>
  <c r="E49" i="2"/>
  <c r="G48" i="2"/>
  <c r="E48" i="2"/>
  <c r="G47" i="2"/>
  <c r="E47" i="2"/>
  <c r="G45" i="2"/>
  <c r="E45" i="2"/>
  <c r="F44" i="2"/>
  <c r="D44" i="2"/>
  <c r="C44" i="2"/>
  <c r="C68" i="2" s="1"/>
  <c r="G41" i="2"/>
  <c r="E41" i="2"/>
  <c r="F40" i="2"/>
  <c r="D40" i="2"/>
  <c r="C40" i="2"/>
  <c r="G39" i="2"/>
  <c r="E39" i="2"/>
  <c r="G38" i="2"/>
  <c r="E38" i="2"/>
  <c r="F37" i="2"/>
  <c r="D37" i="2"/>
  <c r="G37" i="2" s="1"/>
  <c r="C37" i="2"/>
  <c r="G36" i="2"/>
  <c r="E36" i="2"/>
  <c r="G35" i="2"/>
  <c r="E35" i="2"/>
  <c r="G34" i="2"/>
  <c r="E34" i="2"/>
  <c r="F33" i="2"/>
  <c r="D33" i="2"/>
  <c r="C33" i="2"/>
  <c r="G32" i="2"/>
  <c r="E32" i="2"/>
  <c r="G31" i="2"/>
  <c r="E31" i="2"/>
  <c r="G30" i="2"/>
  <c r="E30" i="2"/>
  <c r="G29" i="2"/>
  <c r="E29" i="2"/>
  <c r="G28" i="2"/>
  <c r="E28" i="2"/>
  <c r="G27" i="2"/>
  <c r="E27" i="2"/>
  <c r="G26" i="2"/>
  <c r="E26" i="2"/>
  <c r="F25" i="2"/>
  <c r="D25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9" i="2"/>
  <c r="E9" i="2"/>
  <c r="F8" i="2"/>
  <c r="D8" i="2"/>
  <c r="C8" i="2"/>
  <c r="G58" i="2" l="1"/>
  <c r="G54" i="2"/>
  <c r="G40" i="2"/>
  <c r="F42" i="2"/>
  <c r="G33" i="2"/>
  <c r="G25" i="2"/>
  <c r="F68" i="2"/>
  <c r="G68" i="2" s="1"/>
  <c r="D68" i="2"/>
  <c r="E68" i="2" s="1"/>
  <c r="E46" i="2"/>
  <c r="E37" i="2"/>
  <c r="C42" i="2"/>
  <c r="C69" i="2" s="1"/>
  <c r="E25" i="2"/>
  <c r="G10" i="2"/>
  <c r="D42" i="2"/>
  <c r="G8" i="2"/>
  <c r="E10" i="2"/>
  <c r="E33" i="2"/>
  <c r="E40" i="2"/>
  <c r="E44" i="2"/>
  <c r="G44" i="2"/>
  <c r="E54" i="2"/>
  <c r="E58" i="2"/>
  <c r="E62" i="2"/>
  <c r="E8" i="2"/>
  <c r="F69" i="2" l="1"/>
  <c r="E42" i="2"/>
  <c r="G42" i="2"/>
  <c r="D69" i="2"/>
  <c r="G69" i="2" l="1"/>
  <c r="E69" i="2"/>
</calcChain>
</file>

<file path=xl/sharedStrings.xml><?xml version="1.0" encoding="utf-8"?>
<sst xmlns="http://schemas.openxmlformats.org/spreadsheetml/2006/main" count="76" uniqueCount="61">
  <si>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</si>
  <si>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</si>
  <si>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</si>
  <si>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</si>
  <si>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</si>
  <si>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</si>
  <si>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</si>
  <si>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</si>
  <si>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</si>
  <si>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</si>
  <si>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</si>
  <si>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</si>
  <si>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</si>
  <si>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</si>
  <si>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</si>
  <si>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</si>
  <si>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</si>
  <si>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</si>
  <si>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</si>
  <si>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</si>
  <si>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</si>
  <si>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</si>
  <si>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</si>
  <si>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</si>
  <si>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</si>
  <si>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</si>
  <si>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</si>
  <si>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Забезпечення надійної та безперебійної експлуатації ліфтів</t>
  </si>
  <si>
    <t>Надання позашкiльної освіти закладами позашкільної освiти, заходи iз позашкiльної роботи з дiтьми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</si>
  <si>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</si>
  <si>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</si>
  <si>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</si>
  <si>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інших пільг окремим категоріям громадян відповідно до законодавства</t>
  </si>
  <si>
    <t>Надання реабілітаційних послуг особам з інвалідністю та дітям з інвалідністю</t>
  </si>
  <si>
    <t xml:space="preserve">% виконання 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</si>
  <si>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</si>
  <si>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міжшкільними ресурсними центрами за рахунок коштів місцевого бюджету</t>
  </si>
  <si>
    <t>Надання  загальної середньої освіти закладами загальної середньої освiти  за рахунок освітньої субвенції</t>
  </si>
  <si>
    <t>Будівництво освітніх установ та закладів</t>
  </si>
  <si>
    <t>Будівництво установ та закладів соціальної сфери</t>
  </si>
  <si>
    <t>Виконано станом на 01.03 2024 року</t>
  </si>
  <si>
    <t>5=4/3*100</t>
  </si>
  <si>
    <t>7=4-6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</si>
  <si>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</si>
  <si>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Затверджені видатки на 2025 рік з урахуванням змін</t>
  </si>
  <si>
    <t>Відхилення виконання 2025 до 2024 року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</si>
  <si>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</si>
  <si>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</si>
  <si>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Надання спеціалізованої освіти мистецькими школами</t>
  </si>
  <si>
    <t>щодо використання бюджетних коштів за січень - лютий 2025 року</t>
  </si>
  <si>
    <t>Виконано станом на 01.03 2025 року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</si>
  <si>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</si>
  <si>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</si>
  <si>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Забезпечення умов для догляду та виховання дітей та молоді в дитячих будинках сімейного типу, прийомних сім’ях та сім’ях патронатних вихователів</t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</si>
  <si>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</si>
  <si>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Розвиток та надання послуг спеціалізованими службами підтримки осіб, які постраждали від домашнього насильства та/або насильства за ознакою статі</t>
  </si>
  <si>
    <t>Створення умов для творчого, інтелектуального, духовного та фізичного розвитку дітей та молоді за місцем їх проживання</t>
  </si>
  <si>
    <t xml:space="preserve"> Забезпечення молодіжними центрами соціального становлення та розвитку молоді та інші заходи у сфері молодіжної політики</t>
  </si>
  <si>
    <t>Розвиток здібностей у дітей та молоді з фізичної культури та спорту комунальними дитячоюнацькими спортивними школами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</si>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</sst>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55" workbookViewId="0">
      <selection activeCell="L67" sqref="L67"/>
    </sheetView>
  </sheetViews>
  <sheetFormatPr defaultRowHeight="15" x14ac:dyDescent="0.25"/>
  <cols>
    <col min="1" max="1" width="44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7" width="11.28515625" style="8" customWidth="1"/>
    <col min="8" max="9" width="9.140625" style="1"/>
  </cols>
  <sheetData>
    <row r="1" spans="1:9" ht="21" customHeight="1" x14ac:dyDescent="0.25">
      <c r="A1" s="17" t="s">
        <v>3</v>
      </c>
      <c r="B1" s="17"/>
      <c r="C1" s="17"/>
      <c r="D1" s="17"/>
      <c r="E1" s="17"/>
      <c r="F1" s="17"/>
      <c r="G1" s="17"/>
      <c r="H1"/>
      <c r="I1"/>
    </row>
    <row r="2" spans="1:9" ht="21" customHeight="1" x14ac:dyDescent="0.25">
      <c r="A2" s="17" t="s">
        <v>49</v>
      </c>
      <c r="B2" s="17"/>
      <c r="C2" s="17"/>
      <c r="D2" s="17"/>
      <c r="E2" s="17"/>
      <c r="F2" s="17"/>
      <c r="G2" s="17"/>
      <c r="H2"/>
      <c r="I2"/>
    </row>
    <row r="3" spans="1:9" ht="21" customHeight="1" x14ac:dyDescent="0.25">
      <c r="A3" s="17" t="s">
        <v>4</v>
      </c>
      <c r="B3" s="17"/>
      <c r="C3" s="17"/>
      <c r="D3" s="17"/>
      <c r="E3" s="17"/>
      <c r="F3" s="17"/>
      <c r="G3" s="17"/>
      <c r="H3"/>
      <c r="I3"/>
    </row>
    <row r="4" spans="1:9" x14ac:dyDescent="0.25">
      <c r="D4" s="15"/>
      <c r="F4" s="15"/>
      <c r="G4" s="15" t="s">
        <v>2</v>
      </c>
      <c r="H4"/>
      <c r="I4"/>
    </row>
    <row r="5" spans="1:9" ht="68.25" customHeight="1" x14ac:dyDescent="0.25">
      <c r="A5" s="3" t="s">
        <v>0</v>
      </c>
      <c r="B5" s="6" t="s">
        <v>1</v>
      </c>
      <c r="C5" s="3" t="s">
        <v>44</v>
      </c>
      <c r="D5" s="3" t="s">
        <v>50</v>
      </c>
      <c r="E5" s="3" t="s">
        <v>34</v>
      </c>
      <c r="F5" s="3" t="s">
        <v>40</v>
      </c>
      <c r="G5" s="3" t="s">
        <v>45</v>
      </c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41</v>
      </c>
      <c r="F6" s="9">
        <v>6</v>
      </c>
      <c r="G6" s="9" t="s">
        <v>42</v>
      </c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 s="7"/>
      <c r="G7" s="7"/>
      <c r="H7"/>
      <c r="I7"/>
    </row>
    <row r="8" spans="1:9" ht="21.75" customHeight="1" x14ac:dyDescent="0.25">
      <c r="A8" s="2" t="s">
        <v>5</v>
      </c>
      <c r="B8" s="3">
        <v>4710100</v>
      </c>
      <c r="C8" s="11">
        <f>SUM(C9:C9)</f>
        <v>174136.5</v>
      </c>
      <c r="D8" s="11">
        <f>SUM(D9:D9)</f>
        <v>30810.6</v>
      </c>
      <c r="E8" s="11">
        <f>D8/C8*100</f>
        <v>17.693361242473575</v>
      </c>
      <c r="F8" s="11">
        <f>SUM(F9:F9)</f>
        <v>23715.9</v>
      </c>
      <c r="G8" s="11">
        <f>D8-F8</f>
        <v>7094.6999999999971</v>
      </c>
      <c r="H8"/>
      <c r="I8"/>
    </row>
    <row r="9" spans="1:9" ht="32.25" customHeight="1" x14ac:dyDescent="0.25">
      <c r="A9" s="4" t="s">
        <v>7</v>
      </c>
      <c r="B9" s="10">
        <v>4710160</v>
      </c>
      <c r="C9" s="12">
        <v>174136.5</v>
      </c>
      <c r="D9" s="12">
        <v>30810.6</v>
      </c>
      <c r="E9" s="12">
        <f t="shared" ref="E9:E69" si="0">D9/C9*100</f>
        <v>17.693361242473575</v>
      </c>
      <c r="F9" s="12">
        <v>23715.9</v>
      </c>
      <c r="G9" s="12">
        <f t="shared" ref="G9:G69" si="1">D9-F9</f>
        <v>7094.6999999999971</v>
      </c>
      <c r="H9"/>
      <c r="I9"/>
    </row>
    <row r="10" spans="1:9" ht="21.75" customHeight="1" x14ac:dyDescent="0.25">
      <c r="A10" s="2" t="s">
        <v>8</v>
      </c>
      <c r="B10" s="3">
        <v>4711000</v>
      </c>
      <c r="C10" s="11">
        <f>SUM(C11:C24)</f>
        <v>2737439.8999999994</v>
      </c>
      <c r="D10" s="11">
        <f>SUM(D11:D24)</f>
        <v>385427.9</v>
      </c>
      <c r="E10" s="11">
        <f t="shared" si="0"/>
        <v>14.079867105027589</v>
      </c>
      <c r="F10" s="11">
        <f>SUM(F11:F24)</f>
        <v>337539.60000000009</v>
      </c>
      <c r="G10" s="11">
        <f t="shared" si="1"/>
        <v>47888.29999999993</v>
      </c>
      <c r="H10"/>
      <c r="I10"/>
    </row>
    <row r="11" spans="1:9" ht="21.75" customHeight="1" x14ac:dyDescent="0.25">
      <c r="A11" s="4" t="s">
        <v>18</v>
      </c>
      <c r="B11" s="10">
        <v>4711010</v>
      </c>
      <c r="C11" s="12">
        <v>1003809.9</v>
      </c>
      <c r="D11" s="12">
        <v>120367.6</v>
      </c>
      <c r="E11" s="12">
        <f t="shared" si="0"/>
        <v>11.99107520258567</v>
      </c>
      <c r="F11" s="12">
        <v>86306</v>
      </c>
      <c r="G11" s="12">
        <f t="shared" si="1"/>
        <v>34061.600000000006</v>
      </c>
      <c r="H11"/>
      <c r="I11"/>
    </row>
    <row r="12" spans="1:9" ht="45.75" customHeight="1" x14ac:dyDescent="0.25">
      <c r="A12" s="4" t="s">
        <v>35</v>
      </c>
      <c r="B12" s="10">
        <v>4711021</v>
      </c>
      <c r="C12" s="12">
        <v>848469.7</v>
      </c>
      <c r="D12" s="12">
        <v>103848.7</v>
      </c>
      <c r="E12" s="12">
        <f t="shared" si="0"/>
        <v>12.239529590744372</v>
      </c>
      <c r="F12" s="12">
        <v>113717.2</v>
      </c>
      <c r="G12" s="12">
        <f t="shared" si="1"/>
        <v>-9868.5</v>
      </c>
      <c r="H12"/>
      <c r="I12"/>
    </row>
    <row r="13" spans="1:9" ht="82.5" customHeight="1" x14ac:dyDescent="0.25">
      <c r="A13" s="4" t="s">
        <v>46</v>
      </c>
      <c r="B13" s="10">
        <v>4711022</v>
      </c>
      <c r="C13" s="12">
        <v>70134.8</v>
      </c>
      <c r="D13" s="12">
        <v>9959.9</v>
      </c>
      <c r="E13" s="12">
        <f t="shared" si="0"/>
        <v>14.201081346207586</v>
      </c>
      <c r="F13" s="12">
        <v>8620.2000000000007</v>
      </c>
      <c r="G13" s="12">
        <f t="shared" si="1"/>
        <v>1339.6999999999989</v>
      </c>
      <c r="H13"/>
      <c r="I13"/>
    </row>
    <row r="14" spans="1:9" ht="44.25" customHeight="1" x14ac:dyDescent="0.25">
      <c r="A14" s="4" t="s">
        <v>36</v>
      </c>
      <c r="B14" s="10">
        <v>4711026</v>
      </c>
      <c r="C14" s="12">
        <v>2854.3</v>
      </c>
      <c r="D14" s="12">
        <v>300.7</v>
      </c>
      <c r="E14" s="12">
        <f t="shared" si="0"/>
        <v>10.534982307395859</v>
      </c>
      <c r="F14" s="12">
        <v>370.1</v>
      </c>
      <c r="G14" s="12">
        <f t="shared" si="1"/>
        <v>-69.400000000000034</v>
      </c>
      <c r="H14"/>
      <c r="I14"/>
    </row>
    <row r="15" spans="1:9" ht="42.75" customHeight="1" x14ac:dyDescent="0.25">
      <c r="A15" s="4" t="s">
        <v>37</v>
      </c>
      <c r="B15" s="10">
        <v>4711031</v>
      </c>
      <c r="C15" s="12">
        <v>425802</v>
      </c>
      <c r="D15" s="12">
        <v>96407.6</v>
      </c>
      <c r="E15" s="12">
        <f t="shared" si="0"/>
        <v>22.641415493586223</v>
      </c>
      <c r="F15" s="12">
        <v>90625.600000000006</v>
      </c>
      <c r="G15" s="12">
        <f t="shared" si="1"/>
        <v>5782</v>
      </c>
      <c r="H15"/>
      <c r="I15"/>
    </row>
    <row r="16" spans="1:9" ht="80.25" customHeight="1" x14ac:dyDescent="0.25">
      <c r="A16" s="4" t="s">
        <v>47</v>
      </c>
      <c r="B16" s="10">
        <v>4711032</v>
      </c>
      <c r="C16" s="12">
        <v>21764.9</v>
      </c>
      <c r="D16" s="12">
        <v>4936</v>
      </c>
      <c r="E16" s="12">
        <f t="shared" si="0"/>
        <v>22.678716649283935</v>
      </c>
      <c r="F16" s="12">
        <v>4621.3999999999996</v>
      </c>
      <c r="G16" s="12">
        <f t="shared" si="1"/>
        <v>314.60000000000036</v>
      </c>
      <c r="H16"/>
      <c r="I16"/>
    </row>
    <row r="17" spans="1:9" ht="45" customHeight="1" x14ac:dyDescent="0.25">
      <c r="A17" s="4" t="s">
        <v>28</v>
      </c>
      <c r="B17" s="10">
        <v>4711070</v>
      </c>
      <c r="C17" s="12">
        <v>152994.9</v>
      </c>
      <c r="D17" s="12">
        <v>18215.900000000001</v>
      </c>
      <c r="E17" s="12">
        <f t="shared" si="0"/>
        <v>11.90621386725963</v>
      </c>
      <c r="F17" s="12">
        <v>13478.7</v>
      </c>
      <c r="G17" s="12">
        <f t="shared" si="1"/>
        <v>4737.2000000000007</v>
      </c>
      <c r="H17"/>
      <c r="I17"/>
    </row>
    <row r="18" spans="1:9" ht="32.25" customHeight="1" x14ac:dyDescent="0.25">
      <c r="A18" s="4" t="s">
        <v>48</v>
      </c>
      <c r="B18" s="10">
        <v>4711080</v>
      </c>
      <c r="C18" s="12">
        <v>113782.39999999999</v>
      </c>
      <c r="D18" s="12">
        <v>13737.4</v>
      </c>
      <c r="E18" s="12">
        <f t="shared" si="0"/>
        <v>12.073396237027872</v>
      </c>
      <c r="F18" s="12">
        <v>12584</v>
      </c>
      <c r="G18" s="12">
        <f t="shared" si="1"/>
        <v>1153.3999999999996</v>
      </c>
      <c r="H18"/>
      <c r="I18"/>
    </row>
    <row r="19" spans="1:9" ht="30" customHeight="1" x14ac:dyDescent="0.25">
      <c r="A19" s="4" t="s">
        <v>19</v>
      </c>
      <c r="B19" s="10">
        <v>4711141</v>
      </c>
      <c r="C19" s="12">
        <v>43477.9</v>
      </c>
      <c r="D19" s="12">
        <v>5767.5</v>
      </c>
      <c r="E19" s="12">
        <f t="shared" si="0"/>
        <v>13.265360102488849</v>
      </c>
      <c r="F19" s="12">
        <v>6255.4</v>
      </c>
      <c r="G19" s="12">
        <f t="shared" si="1"/>
        <v>-487.89999999999964</v>
      </c>
      <c r="H19"/>
      <c r="I19"/>
    </row>
    <row r="20" spans="1:9" ht="21.75" customHeight="1" x14ac:dyDescent="0.25">
      <c r="A20" s="4" t="s">
        <v>20</v>
      </c>
      <c r="B20" s="10">
        <v>4711142</v>
      </c>
      <c r="C20" s="12">
        <v>72.400000000000006</v>
      </c>
      <c r="D20" s="12">
        <v>9.1</v>
      </c>
      <c r="E20" s="12">
        <f t="shared" si="0"/>
        <v>12.569060773480661</v>
      </c>
      <c r="F20" s="12">
        <v>0</v>
      </c>
      <c r="G20" s="12">
        <f t="shared" si="1"/>
        <v>9.1</v>
      </c>
      <c r="H20"/>
      <c r="I20"/>
    </row>
    <row r="21" spans="1:9" ht="31.5" customHeight="1" x14ac:dyDescent="0.25">
      <c r="A21" s="4" t="s">
        <v>30</v>
      </c>
      <c r="B21" s="10">
        <v>4711151</v>
      </c>
      <c r="C21" s="12">
        <v>4652.3999999999996</v>
      </c>
      <c r="D21" s="12">
        <v>578.70000000000005</v>
      </c>
      <c r="E21" s="12">
        <f t="shared" si="0"/>
        <v>12.43874129481558</v>
      </c>
      <c r="F21" s="12">
        <v>581</v>
      </c>
      <c r="G21" s="12">
        <f t="shared" si="1"/>
        <v>-2.2999999999999545</v>
      </c>
      <c r="H21"/>
      <c r="I21"/>
    </row>
    <row r="22" spans="1:9" ht="36" customHeight="1" x14ac:dyDescent="0.25">
      <c r="A22" s="4" t="s">
        <v>31</v>
      </c>
      <c r="B22" s="10">
        <v>4711152</v>
      </c>
      <c r="C22" s="12">
        <v>1789.6</v>
      </c>
      <c r="D22" s="12">
        <v>405.8</v>
      </c>
      <c r="E22" s="12">
        <f t="shared" si="0"/>
        <v>22.675458202950381</v>
      </c>
      <c r="F22" s="12">
        <v>380</v>
      </c>
      <c r="G22" s="12">
        <f t="shared" si="1"/>
        <v>25.800000000000011</v>
      </c>
      <c r="H22"/>
      <c r="I22"/>
    </row>
    <row r="23" spans="1:9" ht="84.75" customHeight="1" x14ac:dyDescent="0.25">
      <c r="A23" s="4" t="s">
        <v>51</v>
      </c>
      <c r="B23" s="10">
        <v>4711200</v>
      </c>
      <c r="C23" s="12">
        <v>2322.9</v>
      </c>
      <c r="D23" s="12">
        <v>464.8</v>
      </c>
      <c r="E23" s="12">
        <f t="shared" si="0"/>
        <v>20.009470919970727</v>
      </c>
      <c r="F23" s="12">
        <v>0</v>
      </c>
      <c r="G23" s="12">
        <f t="shared" si="1"/>
        <v>464.8</v>
      </c>
      <c r="H23"/>
      <c r="I23"/>
    </row>
    <row r="24" spans="1:9" ht="47.25" customHeight="1" x14ac:dyDescent="0.25">
      <c r="A24" s="4" t="s">
        <v>52</v>
      </c>
      <c r="B24" s="10">
        <v>4711600</v>
      </c>
      <c r="C24" s="12">
        <v>45511.8</v>
      </c>
      <c r="D24" s="12">
        <v>10428.200000000001</v>
      </c>
      <c r="E24" s="12">
        <f t="shared" si="0"/>
        <v>22.913178560285463</v>
      </c>
      <c r="F24" s="12">
        <v>0</v>
      </c>
      <c r="G24" s="12">
        <f t="shared" si="1"/>
        <v>10428.200000000001</v>
      </c>
      <c r="H24"/>
      <c r="I24"/>
    </row>
    <row r="25" spans="1:9" ht="21.75" customHeight="1" x14ac:dyDescent="0.25">
      <c r="A25" s="2" t="s">
        <v>9</v>
      </c>
      <c r="B25" s="3">
        <v>4713000</v>
      </c>
      <c r="C25" s="11">
        <f>SUM(C26:C32)</f>
        <v>67647.7</v>
      </c>
      <c r="D25" s="11">
        <f>SUM(D26:D32)</f>
        <v>9227</v>
      </c>
      <c r="E25" s="11">
        <f t="shared" si="0"/>
        <v>13.639783762049559</v>
      </c>
      <c r="F25" s="11">
        <f>SUM(F26:F32)</f>
        <v>6526.2</v>
      </c>
      <c r="G25" s="11">
        <f t="shared" si="1"/>
        <v>2700.8</v>
      </c>
      <c r="H25"/>
      <c r="I25"/>
    </row>
    <row r="26" spans="1:9" s="13" customFormat="1" ht="34.5" customHeight="1" x14ac:dyDescent="0.25">
      <c r="A26" s="4" t="s">
        <v>33</v>
      </c>
      <c r="B26" s="10">
        <v>4713105</v>
      </c>
      <c r="C26" s="12">
        <v>26040</v>
      </c>
      <c r="D26" s="12">
        <v>3553.2</v>
      </c>
      <c r="E26" s="12">
        <f t="shared" si="0"/>
        <v>13.64516129032258</v>
      </c>
      <c r="F26" s="12">
        <v>1814.1</v>
      </c>
      <c r="G26" s="12">
        <f t="shared" si="1"/>
        <v>1739.1</v>
      </c>
    </row>
    <row r="27" spans="1:9" ht="48.75" customHeight="1" x14ac:dyDescent="0.25">
      <c r="A27" s="4" t="s">
        <v>53</v>
      </c>
      <c r="B27" s="10">
        <v>4713114</v>
      </c>
      <c r="C27" s="12">
        <v>91.5</v>
      </c>
      <c r="D27" s="12">
        <v>0</v>
      </c>
      <c r="E27" s="12">
        <f t="shared" si="0"/>
        <v>0</v>
      </c>
      <c r="F27" s="12">
        <v>0</v>
      </c>
      <c r="G27" s="12">
        <f t="shared" si="1"/>
        <v>0</v>
      </c>
      <c r="H27"/>
      <c r="I27"/>
    </row>
    <row r="28" spans="1:9" ht="71.25" customHeight="1" x14ac:dyDescent="0.25">
      <c r="A28" s="4" t="s">
        <v>54</v>
      </c>
      <c r="B28" s="10">
        <v>4713121</v>
      </c>
      <c r="C28" s="12">
        <v>16296</v>
      </c>
      <c r="D28" s="12">
        <v>2197.5</v>
      </c>
      <c r="E28" s="12">
        <f t="shared" si="0"/>
        <v>13.484904270986744</v>
      </c>
      <c r="F28" s="12">
        <v>2003.8</v>
      </c>
      <c r="G28" s="12">
        <f t="shared" si="1"/>
        <v>193.70000000000005</v>
      </c>
      <c r="H28"/>
      <c r="I28"/>
    </row>
    <row r="29" spans="1:9" ht="58.5" customHeight="1" x14ac:dyDescent="0.25">
      <c r="A29" s="4" t="s">
        <v>55</v>
      </c>
      <c r="B29" s="10">
        <v>4713124</v>
      </c>
      <c r="C29" s="12">
        <v>4176.1000000000004</v>
      </c>
      <c r="D29" s="12">
        <v>547.4</v>
      </c>
      <c r="E29" s="12">
        <f t="shared" si="0"/>
        <v>13.107923660831874</v>
      </c>
      <c r="F29" s="12">
        <v>345.6</v>
      </c>
      <c r="G29" s="12">
        <f t="shared" si="1"/>
        <v>201.79999999999995</v>
      </c>
      <c r="H29"/>
      <c r="I29"/>
    </row>
    <row r="30" spans="1:9" ht="45.75" customHeight="1" x14ac:dyDescent="0.25">
      <c r="A30" s="4" t="s">
        <v>56</v>
      </c>
      <c r="B30" s="10">
        <v>4713132</v>
      </c>
      <c r="C30" s="12">
        <v>20773.8</v>
      </c>
      <c r="D30" s="12">
        <v>2928.9</v>
      </c>
      <c r="E30" s="12">
        <f t="shared" si="0"/>
        <v>14.09900932905872</v>
      </c>
      <c r="F30" s="12">
        <v>2343.5</v>
      </c>
      <c r="G30" s="12">
        <f t="shared" si="1"/>
        <v>585.40000000000009</v>
      </c>
      <c r="H30"/>
      <c r="I30"/>
    </row>
    <row r="31" spans="1:9" ht="45.75" customHeight="1" x14ac:dyDescent="0.25">
      <c r="A31" s="4" t="s">
        <v>57</v>
      </c>
      <c r="B31" s="10">
        <v>4713133</v>
      </c>
      <c r="C31" s="12">
        <v>150</v>
      </c>
      <c r="D31" s="12">
        <v>0</v>
      </c>
      <c r="E31" s="12">
        <f t="shared" si="0"/>
        <v>0</v>
      </c>
      <c r="F31" s="12">
        <v>0</v>
      </c>
      <c r="G31" s="12">
        <f t="shared" si="1"/>
        <v>0</v>
      </c>
      <c r="H31"/>
      <c r="I31"/>
    </row>
    <row r="32" spans="1:9" ht="32.25" customHeight="1" x14ac:dyDescent="0.25">
      <c r="A32" s="4" t="s">
        <v>21</v>
      </c>
      <c r="B32" s="10">
        <v>4713242</v>
      </c>
      <c r="C32" s="12">
        <v>120.3</v>
      </c>
      <c r="D32" s="12">
        <v>0</v>
      </c>
      <c r="E32" s="12">
        <f t="shared" si="0"/>
        <v>0</v>
      </c>
      <c r="F32" s="12">
        <v>19.2</v>
      </c>
      <c r="G32" s="12">
        <f t="shared" si="1"/>
        <v>-19.2</v>
      </c>
      <c r="H32"/>
      <c r="I32"/>
    </row>
    <row r="33" spans="1:9" ht="22.5" customHeight="1" x14ac:dyDescent="0.25">
      <c r="A33" s="2" t="s">
        <v>10</v>
      </c>
      <c r="B33" s="3">
        <v>4714000</v>
      </c>
      <c r="C33" s="11">
        <f>SUM(C34:C36)</f>
        <v>41049.9</v>
      </c>
      <c r="D33" s="11">
        <f>SUM(D34:D36)</f>
        <v>4164.8</v>
      </c>
      <c r="E33" s="11">
        <f t="shared" si="0"/>
        <v>10.145700720342802</v>
      </c>
      <c r="F33" s="11">
        <f>SUM(F34:F36)</f>
        <v>4342.8999999999996</v>
      </c>
      <c r="G33" s="11">
        <f t="shared" si="1"/>
        <v>-178.09999999999945</v>
      </c>
      <c r="H33"/>
      <c r="I33"/>
    </row>
    <row r="34" spans="1:9" ht="21.75" customHeight="1" x14ac:dyDescent="0.25">
      <c r="A34" s="4" t="s">
        <v>22</v>
      </c>
      <c r="B34" s="10">
        <v>4714030</v>
      </c>
      <c r="C34" s="12">
        <v>26231.7</v>
      </c>
      <c r="D34" s="12">
        <v>2623.5</v>
      </c>
      <c r="E34" s="12">
        <f t="shared" si="0"/>
        <v>10.001258019876714</v>
      </c>
      <c r="F34" s="12">
        <v>2744.1</v>
      </c>
      <c r="G34" s="12">
        <f t="shared" si="1"/>
        <v>-120.59999999999991</v>
      </c>
      <c r="H34"/>
      <c r="I34"/>
    </row>
    <row r="35" spans="1:9" ht="32.25" customHeight="1" x14ac:dyDescent="0.25">
      <c r="A35" s="4" t="s">
        <v>23</v>
      </c>
      <c r="B35" s="10">
        <v>4714060</v>
      </c>
      <c r="C35" s="12">
        <v>10814.4</v>
      </c>
      <c r="D35" s="12">
        <v>995.9</v>
      </c>
      <c r="E35" s="12">
        <f t="shared" si="0"/>
        <v>9.209017606154756</v>
      </c>
      <c r="F35" s="12">
        <v>1057</v>
      </c>
      <c r="G35" s="12">
        <f t="shared" si="1"/>
        <v>-61.100000000000023</v>
      </c>
      <c r="H35"/>
      <c r="I35"/>
    </row>
    <row r="36" spans="1:9" ht="32.25" customHeight="1" x14ac:dyDescent="0.25">
      <c r="A36" s="4" t="s">
        <v>24</v>
      </c>
      <c r="B36" s="10">
        <v>4714081</v>
      </c>
      <c r="C36" s="12">
        <v>4003.8</v>
      </c>
      <c r="D36" s="12">
        <v>545.4</v>
      </c>
      <c r="E36" s="12">
        <f t="shared" si="0"/>
        <v>13.622059043908285</v>
      </c>
      <c r="F36" s="12">
        <v>541.79999999999995</v>
      </c>
      <c r="G36" s="12">
        <f t="shared" si="1"/>
        <v>3.6000000000000227</v>
      </c>
      <c r="H36"/>
      <c r="I36"/>
    </row>
    <row r="37" spans="1:9" ht="21.75" customHeight="1" x14ac:dyDescent="0.25">
      <c r="A37" s="2" t="s">
        <v>11</v>
      </c>
      <c r="B37" s="3">
        <v>4715000</v>
      </c>
      <c r="C37" s="11">
        <f>C38+C39</f>
        <v>55283.199999999997</v>
      </c>
      <c r="D37" s="11">
        <f t="shared" ref="D37:F37" si="2">D38+D39</f>
        <v>7015.5</v>
      </c>
      <c r="E37" s="11">
        <f t="shared" si="0"/>
        <v>12.690112005093773</v>
      </c>
      <c r="F37" s="11">
        <f t="shared" si="2"/>
        <v>5528.9</v>
      </c>
      <c r="G37" s="11">
        <f t="shared" si="1"/>
        <v>1486.6000000000004</v>
      </c>
      <c r="H37"/>
      <c r="I37"/>
    </row>
    <row r="38" spans="1:9" ht="46.5" customHeight="1" x14ac:dyDescent="0.25">
      <c r="A38" s="4" t="s">
        <v>58</v>
      </c>
      <c r="B38" s="10">
        <v>4715031</v>
      </c>
      <c r="C38" s="12">
        <v>55133.2</v>
      </c>
      <c r="D38" s="12">
        <v>6927.4</v>
      </c>
      <c r="E38" s="12">
        <f t="shared" si="0"/>
        <v>12.564842962135337</v>
      </c>
      <c r="F38" s="12">
        <v>5493.5</v>
      </c>
      <c r="G38" s="12">
        <f t="shared" si="1"/>
        <v>1433.8999999999996</v>
      </c>
      <c r="H38"/>
      <c r="I38"/>
    </row>
    <row r="39" spans="1:9" ht="55.5" customHeight="1" x14ac:dyDescent="0.25">
      <c r="A39" s="4" t="s">
        <v>25</v>
      </c>
      <c r="B39" s="10">
        <v>4715061</v>
      </c>
      <c r="C39" s="12">
        <v>150</v>
      </c>
      <c r="D39" s="12">
        <v>88.1</v>
      </c>
      <c r="E39" s="12">
        <f t="shared" si="0"/>
        <v>58.733333333333327</v>
      </c>
      <c r="F39" s="12">
        <v>35.4</v>
      </c>
      <c r="G39" s="12">
        <f t="shared" si="1"/>
        <v>52.699999999999996</v>
      </c>
      <c r="H39"/>
      <c r="I39"/>
    </row>
    <row r="40" spans="1:9" ht="21.75" customHeight="1" x14ac:dyDescent="0.25">
      <c r="A40" s="2" t="s">
        <v>12</v>
      </c>
      <c r="B40" s="3">
        <v>4716000</v>
      </c>
      <c r="C40" s="11">
        <f>SUM(C41:C41)</f>
        <v>2816.7</v>
      </c>
      <c r="D40" s="11">
        <f>SUM(D41:D41)</f>
        <v>468.7</v>
      </c>
      <c r="E40" s="11">
        <f t="shared" si="0"/>
        <v>16.640039762843045</v>
      </c>
      <c r="F40" s="11">
        <f>SUM(F41:F41)</f>
        <v>234.5</v>
      </c>
      <c r="G40" s="11">
        <f t="shared" si="1"/>
        <v>234.2</v>
      </c>
      <c r="H40"/>
      <c r="I40"/>
    </row>
    <row r="41" spans="1:9" ht="33.75" customHeight="1" x14ac:dyDescent="0.25">
      <c r="A41" s="4" t="s">
        <v>26</v>
      </c>
      <c r="B41" s="10">
        <v>4716011</v>
      </c>
      <c r="C41" s="12">
        <v>2816.7</v>
      </c>
      <c r="D41" s="12">
        <v>468.7</v>
      </c>
      <c r="E41" s="12">
        <f t="shared" si="0"/>
        <v>16.640039762843045</v>
      </c>
      <c r="F41" s="12">
        <v>234.5</v>
      </c>
      <c r="G41" s="12">
        <f t="shared" si="1"/>
        <v>234.2</v>
      </c>
      <c r="H41"/>
      <c r="I41"/>
    </row>
    <row r="42" spans="1:9" ht="21.75" customHeight="1" x14ac:dyDescent="0.25">
      <c r="A42" s="2" t="s">
        <v>13</v>
      </c>
      <c r="B42" s="3"/>
      <c r="C42" s="11">
        <f>C8+C10+C25+C33+C37+C40</f>
        <v>3078373.9</v>
      </c>
      <c r="D42" s="11">
        <f>D8+D10+D25+D33+D37+D40</f>
        <v>437114.5</v>
      </c>
      <c r="E42" s="11">
        <f t="shared" si="0"/>
        <v>14.199525925034642</v>
      </c>
      <c r="F42" s="11">
        <f>F8+F10+F25+F33+F37+F40</f>
        <v>377888.00000000017</v>
      </c>
      <c r="G42" s="11">
        <f t="shared" si="1"/>
        <v>59226.499999999825</v>
      </c>
      <c r="H42"/>
      <c r="I42"/>
    </row>
    <row r="43" spans="1:9" ht="21.75" customHeight="1" x14ac:dyDescent="0.25">
      <c r="A43" s="3" t="s">
        <v>14</v>
      </c>
      <c r="B43" s="10"/>
      <c r="C43" s="12"/>
      <c r="D43" s="12"/>
      <c r="E43" s="11"/>
      <c r="F43" s="12"/>
      <c r="G43" s="11"/>
      <c r="H43"/>
      <c r="I43"/>
    </row>
    <row r="44" spans="1:9" ht="21.75" customHeight="1" x14ac:dyDescent="0.25">
      <c r="A44" s="2" t="s">
        <v>5</v>
      </c>
      <c r="B44" s="3">
        <v>4710100</v>
      </c>
      <c r="C44" s="11">
        <f>SUM(C45:C45)</f>
        <v>2144</v>
      </c>
      <c r="D44" s="11">
        <f>SUM(D45:D45)</f>
        <v>0</v>
      </c>
      <c r="E44" s="16">
        <f>D44/C44*100</f>
        <v>0</v>
      </c>
      <c r="F44" s="11">
        <f>SUM(F45:F45)</f>
        <v>0</v>
      </c>
      <c r="G44" s="11">
        <f>D44-F44</f>
        <v>0</v>
      </c>
      <c r="H44"/>
      <c r="I44"/>
    </row>
    <row r="45" spans="1:9" ht="36" customHeight="1" x14ac:dyDescent="0.25">
      <c r="A45" s="4" t="s">
        <v>7</v>
      </c>
      <c r="B45" s="10">
        <v>4710160</v>
      </c>
      <c r="C45" s="12">
        <v>2144</v>
      </c>
      <c r="D45" s="12">
        <v>0</v>
      </c>
      <c r="E45" s="14">
        <f t="shared" ref="E45" si="3">D45/C45*100</f>
        <v>0</v>
      </c>
      <c r="F45" s="12">
        <v>0</v>
      </c>
      <c r="G45" s="12">
        <f t="shared" ref="G45" si="4">D45-F45</f>
        <v>0</v>
      </c>
      <c r="H45"/>
      <c r="I45"/>
    </row>
    <row r="46" spans="1:9" ht="21.75" customHeight="1" x14ac:dyDescent="0.25">
      <c r="A46" s="2" t="s">
        <v>8</v>
      </c>
      <c r="B46" s="3">
        <v>4711000</v>
      </c>
      <c r="C46" s="11">
        <f>SUM(C47:C53)</f>
        <v>405595.19999999995</v>
      </c>
      <c r="D46" s="11">
        <f>SUM(D47:D53)</f>
        <v>17358.900000000001</v>
      </c>
      <c r="E46" s="11">
        <f t="shared" si="0"/>
        <v>4.2798583415188354</v>
      </c>
      <c r="F46" s="11">
        <f>SUM(F47:F53)</f>
        <v>8133.9000000000005</v>
      </c>
      <c r="G46" s="11">
        <f t="shared" si="1"/>
        <v>9225</v>
      </c>
      <c r="H46"/>
      <c r="I46"/>
    </row>
    <row r="47" spans="1:9" ht="21.75" customHeight="1" x14ac:dyDescent="0.25">
      <c r="A47" s="4" t="s">
        <v>18</v>
      </c>
      <c r="B47" s="10">
        <v>4711010</v>
      </c>
      <c r="C47" s="12">
        <v>213900.4</v>
      </c>
      <c r="D47" s="12">
        <v>11919.7</v>
      </c>
      <c r="E47" s="12">
        <f t="shared" si="0"/>
        <v>5.5725468489072494</v>
      </c>
      <c r="F47" s="12">
        <v>7244.8</v>
      </c>
      <c r="G47" s="12">
        <f t="shared" si="1"/>
        <v>4674.9000000000005</v>
      </c>
      <c r="H47"/>
      <c r="I47"/>
    </row>
    <row r="48" spans="1:9" ht="36" customHeight="1" x14ac:dyDescent="0.25">
      <c r="A48" s="4" t="s">
        <v>29</v>
      </c>
      <c r="B48" s="10">
        <v>4711021</v>
      </c>
      <c r="C48" s="12">
        <v>137878.70000000001</v>
      </c>
      <c r="D48" s="12">
        <v>376</v>
      </c>
      <c r="E48" s="12">
        <f t="shared" si="0"/>
        <v>0.27270347051429988</v>
      </c>
      <c r="F48" s="12">
        <v>206.8</v>
      </c>
      <c r="G48" s="12">
        <f t="shared" si="1"/>
        <v>169.2</v>
      </c>
      <c r="H48"/>
      <c r="I48"/>
    </row>
    <row r="49" spans="1:9" ht="42.75" customHeight="1" x14ac:dyDescent="0.25">
      <c r="A49" s="4" t="s">
        <v>28</v>
      </c>
      <c r="B49" s="10">
        <v>4711070</v>
      </c>
      <c r="C49" s="12">
        <v>318</v>
      </c>
      <c r="D49" s="12">
        <v>0.4</v>
      </c>
      <c r="E49" s="12">
        <f t="shared" si="0"/>
        <v>0.12578616352201261</v>
      </c>
      <c r="F49" s="12">
        <v>4.2</v>
      </c>
      <c r="G49" s="12">
        <f t="shared" si="1"/>
        <v>-3.8000000000000003</v>
      </c>
      <c r="H49"/>
      <c r="I49"/>
    </row>
    <row r="50" spans="1:9" ht="33" customHeight="1" x14ac:dyDescent="0.25">
      <c r="A50" s="4" t="s">
        <v>48</v>
      </c>
      <c r="B50" s="10">
        <v>4711080</v>
      </c>
      <c r="C50" s="12">
        <v>6660</v>
      </c>
      <c r="D50" s="12">
        <v>334.1</v>
      </c>
      <c r="E50" s="12">
        <f t="shared" si="0"/>
        <v>5.0165165165165169</v>
      </c>
      <c r="F50" s="12">
        <v>678.1</v>
      </c>
      <c r="G50" s="12">
        <f t="shared" si="1"/>
        <v>-344</v>
      </c>
      <c r="H50"/>
      <c r="I50"/>
    </row>
    <row r="51" spans="1:9" ht="82.5" customHeight="1" x14ac:dyDescent="0.25">
      <c r="A51" s="4" t="s">
        <v>59</v>
      </c>
      <c r="B51" s="10">
        <v>4711183</v>
      </c>
      <c r="C51" s="12">
        <v>4669.2</v>
      </c>
      <c r="D51" s="12">
        <v>0</v>
      </c>
      <c r="E51" s="12">
        <f t="shared" si="0"/>
        <v>0</v>
      </c>
      <c r="F51" s="12">
        <v>0</v>
      </c>
      <c r="G51" s="12">
        <f t="shared" si="1"/>
        <v>0</v>
      </c>
      <c r="H51"/>
      <c r="I51"/>
    </row>
    <row r="52" spans="1:9" ht="73.5" customHeight="1" x14ac:dyDescent="0.25">
      <c r="A52" s="4" t="s">
        <v>60</v>
      </c>
      <c r="B52" s="10">
        <v>4711184</v>
      </c>
      <c r="C52" s="12">
        <v>10894.8</v>
      </c>
      <c r="D52" s="12">
        <v>0</v>
      </c>
      <c r="E52" s="12">
        <f t="shared" si="0"/>
        <v>0</v>
      </c>
      <c r="F52" s="12">
        <v>0</v>
      </c>
      <c r="G52" s="12">
        <f t="shared" si="1"/>
        <v>0</v>
      </c>
      <c r="H52"/>
      <c r="I52"/>
    </row>
    <row r="53" spans="1:9" ht="55.5" customHeight="1" x14ac:dyDescent="0.25">
      <c r="A53" s="4" t="s">
        <v>43</v>
      </c>
      <c r="B53" s="10">
        <v>4711403</v>
      </c>
      <c r="C53" s="12">
        <v>31274.1</v>
      </c>
      <c r="D53" s="12">
        <v>4728.7</v>
      </c>
      <c r="E53" s="12">
        <f t="shared" si="0"/>
        <v>15.12017931771018</v>
      </c>
      <c r="F53" s="12">
        <v>0</v>
      </c>
      <c r="G53" s="12">
        <f t="shared" si="1"/>
        <v>4728.7</v>
      </c>
      <c r="H53"/>
      <c r="I53"/>
    </row>
    <row r="54" spans="1:9" ht="21.75" customHeight="1" x14ac:dyDescent="0.25">
      <c r="A54" s="2" t="s">
        <v>9</v>
      </c>
      <c r="B54" s="3">
        <v>4713000</v>
      </c>
      <c r="C54" s="11">
        <f>SUM(C55:C57)</f>
        <v>6795.9</v>
      </c>
      <c r="D54" s="11">
        <f>SUM(D55:D57)</f>
        <v>145.5</v>
      </c>
      <c r="E54" s="11">
        <f>D54/C54*100</f>
        <v>2.1409967774687679</v>
      </c>
      <c r="F54" s="11">
        <f>SUM(F55:F57)</f>
        <v>181.5</v>
      </c>
      <c r="G54" s="11">
        <f>D54-F54</f>
        <v>-36</v>
      </c>
      <c r="H54"/>
      <c r="I54"/>
    </row>
    <row r="55" spans="1:9" ht="39" customHeight="1" x14ac:dyDescent="0.25">
      <c r="A55" s="4" t="s">
        <v>32</v>
      </c>
      <c r="B55" s="10">
        <v>4713031</v>
      </c>
      <c r="C55" s="12">
        <v>140.80000000000001</v>
      </c>
      <c r="D55" s="12">
        <v>0</v>
      </c>
      <c r="E55" s="12">
        <f t="shared" ref="E55" si="5">D55/C55*100</f>
        <v>0</v>
      </c>
      <c r="F55" s="12">
        <v>0</v>
      </c>
      <c r="G55" s="12">
        <f t="shared" ref="G55:G56" si="6">D55-F55</f>
        <v>0</v>
      </c>
      <c r="H55"/>
      <c r="I55"/>
    </row>
    <row r="56" spans="1:9" ht="72.75" customHeight="1" x14ac:dyDescent="0.25">
      <c r="A56" s="4" t="s">
        <v>54</v>
      </c>
      <c r="B56" s="10">
        <v>4713121</v>
      </c>
      <c r="C56" s="12">
        <v>1581.8</v>
      </c>
      <c r="D56" s="12">
        <v>0</v>
      </c>
      <c r="E56" s="12">
        <v>0</v>
      </c>
      <c r="F56" s="12">
        <v>0</v>
      </c>
      <c r="G56" s="12">
        <f t="shared" si="6"/>
        <v>0</v>
      </c>
      <c r="H56"/>
      <c r="I56"/>
    </row>
    <row r="57" spans="1:9" ht="43.5" customHeight="1" x14ac:dyDescent="0.25">
      <c r="A57" s="4" t="s">
        <v>56</v>
      </c>
      <c r="B57" s="10">
        <v>4713132</v>
      </c>
      <c r="C57" s="12">
        <v>5073.3</v>
      </c>
      <c r="D57" s="12">
        <v>145.5</v>
      </c>
      <c r="E57" s="12">
        <f t="shared" si="0"/>
        <v>2.8679557684347468</v>
      </c>
      <c r="F57" s="12">
        <v>181.5</v>
      </c>
      <c r="G57" s="12">
        <f t="shared" si="1"/>
        <v>-36</v>
      </c>
      <c r="H57"/>
      <c r="I57"/>
    </row>
    <row r="58" spans="1:9" ht="21.75" customHeight="1" x14ac:dyDescent="0.25">
      <c r="A58" s="2" t="s">
        <v>10</v>
      </c>
      <c r="B58" s="3">
        <v>4714000</v>
      </c>
      <c r="C58" s="11">
        <f>SUM(C59:C59)</f>
        <v>4820</v>
      </c>
      <c r="D58" s="11">
        <f>SUM(D59:D59)</f>
        <v>253.6</v>
      </c>
      <c r="E58" s="11">
        <f t="shared" si="0"/>
        <v>5.2614107883817427</v>
      </c>
      <c r="F58" s="11">
        <f>SUM(F59:F59)</f>
        <v>289</v>
      </c>
      <c r="G58" s="11">
        <f t="shared" si="1"/>
        <v>-35.400000000000006</v>
      </c>
      <c r="H58"/>
      <c r="I58"/>
    </row>
    <row r="59" spans="1:9" ht="34.5" customHeight="1" x14ac:dyDescent="0.25">
      <c r="A59" s="4" t="s">
        <v>23</v>
      </c>
      <c r="B59" s="10">
        <v>4714060</v>
      </c>
      <c r="C59" s="12">
        <v>4820</v>
      </c>
      <c r="D59" s="12">
        <v>253.6</v>
      </c>
      <c r="E59" s="12">
        <f t="shared" si="0"/>
        <v>5.2614107883817427</v>
      </c>
      <c r="F59" s="12">
        <v>289</v>
      </c>
      <c r="G59" s="12">
        <f t="shared" si="1"/>
        <v>-35.400000000000006</v>
      </c>
      <c r="H59"/>
      <c r="I59"/>
    </row>
    <row r="60" spans="1:9" ht="21.75" customHeight="1" x14ac:dyDescent="0.25">
      <c r="A60" s="2" t="s">
        <v>11</v>
      </c>
      <c r="B60" s="3">
        <v>4715000</v>
      </c>
      <c r="C60" s="11">
        <f>C61</f>
        <v>5040.7</v>
      </c>
      <c r="D60" s="11">
        <f t="shared" ref="D60:F60" si="7">D61</f>
        <v>0</v>
      </c>
      <c r="E60" s="11">
        <f t="shared" si="0"/>
        <v>0</v>
      </c>
      <c r="F60" s="11">
        <f t="shared" si="7"/>
        <v>0.5</v>
      </c>
      <c r="G60" s="11">
        <f t="shared" si="1"/>
        <v>-0.5</v>
      </c>
      <c r="H60"/>
      <c r="I60"/>
    </row>
    <row r="61" spans="1:9" ht="44.25" customHeight="1" x14ac:dyDescent="0.25">
      <c r="A61" s="4" t="s">
        <v>58</v>
      </c>
      <c r="B61" s="10">
        <v>4715031</v>
      </c>
      <c r="C61" s="12">
        <v>5040.7</v>
      </c>
      <c r="D61" s="12">
        <v>0</v>
      </c>
      <c r="E61" s="12">
        <f t="shared" si="0"/>
        <v>0</v>
      </c>
      <c r="F61" s="12">
        <v>0.5</v>
      </c>
      <c r="G61" s="12">
        <f t="shared" si="1"/>
        <v>-0.5</v>
      </c>
      <c r="H61"/>
      <c r="I61"/>
    </row>
    <row r="62" spans="1:9" ht="21.75" customHeight="1" x14ac:dyDescent="0.25">
      <c r="A62" s="2" t="s">
        <v>12</v>
      </c>
      <c r="B62" s="3">
        <v>4716000</v>
      </c>
      <c r="C62" s="11">
        <f>SUM(C63:C64)</f>
        <v>199395.90000000002</v>
      </c>
      <c r="D62" s="11">
        <f>SUM(D63:D64)</f>
        <v>0</v>
      </c>
      <c r="E62" s="11">
        <f t="shared" si="0"/>
        <v>0</v>
      </c>
      <c r="F62" s="11">
        <f>SUM(F63:F64)</f>
        <v>0</v>
      </c>
      <c r="G62" s="11">
        <f t="shared" si="1"/>
        <v>0</v>
      </c>
      <c r="H62"/>
      <c r="I62"/>
    </row>
    <row r="63" spans="1:9" ht="30" customHeight="1" x14ac:dyDescent="0.25">
      <c r="A63" s="4" t="s">
        <v>26</v>
      </c>
      <c r="B63" s="10">
        <v>4716011</v>
      </c>
      <c r="C63" s="12">
        <v>156171.20000000001</v>
      </c>
      <c r="D63" s="12">
        <v>0</v>
      </c>
      <c r="E63" s="12">
        <f t="shared" si="0"/>
        <v>0</v>
      </c>
      <c r="F63" s="12">
        <v>0</v>
      </c>
      <c r="G63" s="12">
        <f t="shared" si="1"/>
        <v>0</v>
      </c>
      <c r="H63"/>
      <c r="I63"/>
    </row>
    <row r="64" spans="1:9" ht="30" customHeight="1" x14ac:dyDescent="0.25">
      <c r="A64" s="4" t="s">
        <v>27</v>
      </c>
      <c r="B64" s="10">
        <v>4716015</v>
      </c>
      <c r="C64" s="12">
        <v>43224.7</v>
      </c>
      <c r="D64" s="12">
        <v>0</v>
      </c>
      <c r="E64" s="12">
        <f t="shared" si="0"/>
        <v>0</v>
      </c>
      <c r="F64" s="12">
        <v>0</v>
      </c>
      <c r="G64" s="12">
        <f t="shared" si="1"/>
        <v>0</v>
      </c>
      <c r="H64"/>
      <c r="I64"/>
    </row>
    <row r="65" spans="1:9" ht="21" customHeight="1" x14ac:dyDescent="0.25">
      <c r="A65" s="2" t="s">
        <v>17</v>
      </c>
      <c r="B65" s="3">
        <v>4710000</v>
      </c>
      <c r="C65" s="11">
        <f>C66+C67</f>
        <v>170244.2</v>
      </c>
      <c r="D65" s="11">
        <f>D66+D67</f>
        <v>0</v>
      </c>
      <c r="E65" s="11">
        <f t="shared" si="0"/>
        <v>0</v>
      </c>
      <c r="F65" s="11">
        <f>F66+F67</f>
        <v>0</v>
      </c>
      <c r="G65" s="11">
        <f t="shared" si="1"/>
        <v>0</v>
      </c>
      <c r="H65"/>
      <c r="I65"/>
    </row>
    <row r="66" spans="1:9" ht="21" customHeight="1" x14ac:dyDescent="0.25">
      <c r="A66" s="4" t="s">
        <v>38</v>
      </c>
      <c r="B66" s="10">
        <v>4711300</v>
      </c>
      <c r="C66" s="12">
        <v>140244.20000000001</v>
      </c>
      <c r="D66" s="12">
        <v>0</v>
      </c>
      <c r="E66" s="12">
        <f t="shared" si="0"/>
        <v>0</v>
      </c>
      <c r="F66" s="12">
        <v>0</v>
      </c>
      <c r="G66" s="12">
        <f t="shared" si="1"/>
        <v>0</v>
      </c>
      <c r="H66"/>
      <c r="I66"/>
    </row>
    <row r="67" spans="1:9" ht="21" customHeight="1" x14ac:dyDescent="0.25">
      <c r="A67" s="4" t="s">
        <v>39</v>
      </c>
      <c r="B67" s="10">
        <v>4713250</v>
      </c>
      <c r="C67" s="12">
        <v>30000</v>
      </c>
      <c r="D67" s="12">
        <v>0</v>
      </c>
      <c r="E67" s="12">
        <f t="shared" si="0"/>
        <v>0</v>
      </c>
      <c r="F67" s="12">
        <v>0</v>
      </c>
      <c r="G67" s="12">
        <f t="shared" si="1"/>
        <v>0</v>
      </c>
      <c r="H67"/>
      <c r="I67"/>
    </row>
    <row r="68" spans="1:9" ht="21.75" customHeight="1" x14ac:dyDescent="0.25">
      <c r="A68" s="2" t="s">
        <v>15</v>
      </c>
      <c r="B68" s="3"/>
      <c r="C68" s="11">
        <f>C44+C46+C54+C58+C60+C62+C65</f>
        <v>794035.89999999991</v>
      </c>
      <c r="D68" s="11">
        <f>D44+D46+D54+D58+D60+D62+D65</f>
        <v>17758</v>
      </c>
      <c r="E68" s="11">
        <f t="shared" si="0"/>
        <v>2.2364228116134299</v>
      </c>
      <c r="F68" s="11">
        <f>F44+F46+F54+F58+F60+F62+F65</f>
        <v>8604.9000000000015</v>
      </c>
      <c r="G68" s="11">
        <f t="shared" si="1"/>
        <v>9153.0999999999985</v>
      </c>
      <c r="H68"/>
      <c r="I68"/>
    </row>
    <row r="69" spans="1:9" ht="21.75" customHeight="1" x14ac:dyDescent="0.25">
      <c r="A69" s="2" t="s">
        <v>16</v>
      </c>
      <c r="B69" s="3"/>
      <c r="C69" s="11">
        <f>C42+C68</f>
        <v>3872409.8</v>
      </c>
      <c r="D69" s="11">
        <f>D42+D68</f>
        <v>454872.5</v>
      </c>
      <c r="E69" s="11">
        <f t="shared" si="0"/>
        <v>11.746496974571235</v>
      </c>
      <c r="F69" s="11">
        <f>F42+F68</f>
        <v>386492.9000000002</v>
      </c>
      <c r="G69" s="11">
        <f t="shared" si="1"/>
        <v>68379.599999999802</v>
      </c>
      <c r="H69"/>
      <c r="I69"/>
    </row>
    <row r="70" spans="1:9" x14ac:dyDescent="0.25">
      <c r="H70"/>
      <c r="I70"/>
    </row>
    <row r="71" spans="1:9" x14ac:dyDescent="0.25">
      <c r="H71"/>
      <c r="I71"/>
    </row>
    <row r="72" spans="1:9" x14ac:dyDescent="0.25">
      <c r="H72"/>
      <c r="I72"/>
    </row>
    <row r="73" spans="1:9" x14ac:dyDescent="0.25">
      <c r="H73"/>
      <c r="I73"/>
    </row>
    <row r="74" spans="1:9" x14ac:dyDescent="0.25">
      <c r="H74"/>
      <c r="I74"/>
    </row>
    <row r="75" spans="1:9" x14ac:dyDescent="0.25">
      <c r="H75"/>
      <c r="I75"/>
    </row>
    <row r="76" spans="1:9" x14ac:dyDescent="0.25">
      <c r="H76"/>
      <c r="I76"/>
    </row>
    <row r="77" spans="1:9" x14ac:dyDescent="0.25"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</sheetData>
  <mergeCells count="3">
    <mergeCell ref="A1:G1"/>
    <mergeCell ref="A2:G2"/>
    <mergeCell ref="A3:G3"/>
  </mergeCells>
  <pageMargins left="0.59055118110236227" right="0.19685039370078741" top="0.19685039370078741" bottom="0.19685039370078741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січень-лютий 2025</vt:lpstr>
      <vt:lpstr>'січень-лютий 2025'!Заголовки_для_печати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2025-03-05T09:58:21Z</dcterms:modified>
</cp:coreProperties>
</file>