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625" windowWidth="15120" windowHeight="5490" tabRatio="845"/>
  </bookViews>
  <sheets>
    <sheet name="січень-серпень 2025" sheetId="8" r:id="rId1"/>
  </sheets>
  <definedNames>
    <definedName name="_xlnm.Print_Titles" localSheetId="0">'січень-серпень 2025'!$5:$6</definedName>
  </definedNames>
  <calcPr calcId="145621" refMode="R1C1"/>
</workbook>
</file>

<file path=xl/calcChain.xml><?xml version="1.0" encoding="utf-8"?>
<calcChain xmlns="http://schemas.openxmlformats.org/spreadsheetml/2006/main">
  <c r="F77" i="8" l="1"/>
  <c r="D77" i="8"/>
  <c r="C77" i="8"/>
  <c r="G80" i="8"/>
  <c r="E80" i="8"/>
  <c r="C63" i="8"/>
  <c r="G70" i="8"/>
  <c r="E70" i="8"/>
  <c r="G69" i="8"/>
  <c r="E69" i="8"/>
  <c r="G68" i="8"/>
  <c r="E68" i="8"/>
  <c r="G17" i="8"/>
  <c r="E17" i="8"/>
  <c r="G85" i="8" l="1"/>
  <c r="F84" i="8"/>
  <c r="E85" i="8"/>
  <c r="D84" i="8"/>
  <c r="C84" i="8"/>
  <c r="E59" i="8"/>
  <c r="G84" i="8" l="1"/>
  <c r="E84" i="8"/>
  <c r="G83" i="8" l="1"/>
  <c r="E83" i="8"/>
  <c r="G82" i="8"/>
  <c r="E82" i="8"/>
  <c r="F81" i="8"/>
  <c r="D81" i="8"/>
  <c r="C81" i="8"/>
  <c r="G79" i="8"/>
  <c r="E79" i="8"/>
  <c r="G78" i="8"/>
  <c r="E78" i="8"/>
  <c r="G76" i="8"/>
  <c r="E76" i="8"/>
  <c r="F75" i="8"/>
  <c r="D75" i="8"/>
  <c r="C75" i="8"/>
  <c r="G74" i="8"/>
  <c r="E74" i="8"/>
  <c r="G73" i="8"/>
  <c r="E73" i="8"/>
  <c r="F72" i="8"/>
  <c r="D72" i="8"/>
  <c r="C72" i="8"/>
  <c r="G71" i="8"/>
  <c r="E71" i="8"/>
  <c r="G67" i="8"/>
  <c r="E67" i="8"/>
  <c r="G66" i="8"/>
  <c r="G65" i="8"/>
  <c r="E65" i="8"/>
  <c r="G64" i="8"/>
  <c r="E64" i="8"/>
  <c r="F63" i="8"/>
  <c r="D63" i="8"/>
  <c r="G62" i="8"/>
  <c r="E62" i="8"/>
  <c r="G61" i="8"/>
  <c r="E61" i="8"/>
  <c r="G60" i="8"/>
  <c r="E60" i="8"/>
  <c r="G58" i="8"/>
  <c r="E58" i="8"/>
  <c r="G57" i="8"/>
  <c r="E57" i="8"/>
  <c r="G56" i="8"/>
  <c r="E56" i="8"/>
  <c r="G55" i="8"/>
  <c r="E55" i="8"/>
  <c r="G54" i="8"/>
  <c r="E54" i="8"/>
  <c r="G53" i="8"/>
  <c r="E53" i="8"/>
  <c r="G52" i="8"/>
  <c r="E52" i="8"/>
  <c r="G51" i="8"/>
  <c r="E51" i="8"/>
  <c r="F50" i="8"/>
  <c r="D50" i="8"/>
  <c r="C50" i="8"/>
  <c r="G49" i="8"/>
  <c r="E49" i="8"/>
  <c r="F48" i="8"/>
  <c r="D48" i="8"/>
  <c r="C48" i="8"/>
  <c r="C86" i="8" s="1"/>
  <c r="G45" i="8"/>
  <c r="E45" i="8"/>
  <c r="F44" i="8"/>
  <c r="D44" i="8"/>
  <c r="C44" i="8"/>
  <c r="G43" i="8"/>
  <c r="E43" i="8"/>
  <c r="G42" i="8"/>
  <c r="E42" i="8"/>
  <c r="F41" i="8"/>
  <c r="D41" i="8"/>
  <c r="C41" i="8"/>
  <c r="G40" i="8"/>
  <c r="E40" i="8"/>
  <c r="G39" i="8"/>
  <c r="E39" i="8"/>
  <c r="G38" i="8"/>
  <c r="E38" i="8"/>
  <c r="F37" i="8"/>
  <c r="D37" i="8"/>
  <c r="C37" i="8"/>
  <c r="G36" i="8"/>
  <c r="E36" i="8"/>
  <c r="G35" i="8"/>
  <c r="E35" i="8"/>
  <c r="G34" i="8"/>
  <c r="E34" i="8"/>
  <c r="G33" i="8"/>
  <c r="E33" i="8"/>
  <c r="G32" i="8"/>
  <c r="E32" i="8"/>
  <c r="G31" i="8"/>
  <c r="E31" i="8"/>
  <c r="G30" i="8"/>
  <c r="E30" i="8"/>
  <c r="G29" i="8"/>
  <c r="E29" i="8"/>
  <c r="F28" i="8"/>
  <c r="D28" i="8"/>
  <c r="C28" i="8"/>
  <c r="G27" i="8"/>
  <c r="E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6" i="8"/>
  <c r="E16" i="8"/>
  <c r="G15" i="8"/>
  <c r="E15" i="8"/>
  <c r="G14" i="8"/>
  <c r="E14" i="8"/>
  <c r="G13" i="8"/>
  <c r="E13" i="8"/>
  <c r="G12" i="8"/>
  <c r="E12" i="8"/>
  <c r="G11" i="8"/>
  <c r="E11" i="8"/>
  <c r="F10" i="8"/>
  <c r="D10" i="8"/>
  <c r="C10" i="8"/>
  <c r="G9" i="8"/>
  <c r="E9" i="8"/>
  <c r="F8" i="8"/>
  <c r="D8" i="8"/>
  <c r="C8" i="8"/>
  <c r="D86" i="8" l="1"/>
  <c r="G77" i="8"/>
  <c r="G75" i="8"/>
  <c r="G72" i="8"/>
  <c r="F86" i="8"/>
  <c r="G86" i="8" s="1"/>
  <c r="G63" i="8"/>
  <c r="G50" i="8"/>
  <c r="G44" i="8"/>
  <c r="G41" i="8"/>
  <c r="G37" i="8"/>
  <c r="G28" i="8"/>
  <c r="C46" i="8"/>
  <c r="C87" i="8" s="1"/>
  <c r="F46" i="8"/>
  <c r="G10" i="8"/>
  <c r="G81" i="8"/>
  <c r="E81" i="8"/>
  <c r="E75" i="8"/>
  <c r="E50" i="8"/>
  <c r="E41" i="8"/>
  <c r="E28" i="8"/>
  <c r="D46" i="8"/>
  <c r="G8" i="8"/>
  <c r="E10" i="8"/>
  <c r="E37" i="8"/>
  <c r="E44" i="8"/>
  <c r="E48" i="8"/>
  <c r="G48" i="8"/>
  <c r="E63" i="8"/>
  <c r="E72" i="8"/>
  <c r="E77" i="8"/>
  <c r="E8" i="8"/>
  <c r="F87" i="8" l="1"/>
  <c r="E46" i="8"/>
  <c r="E86" i="8"/>
  <c r="G46" i="8"/>
  <c r="D87" i="8"/>
  <c r="G87" i="8" l="1"/>
  <c r="E87" i="8"/>
</calcChain>
</file>

<file path=xl/sharedStrings.xml><?xml version="1.0" encoding="utf-8"?>
<sst xmlns="http://schemas.openxmlformats.org/spreadsheetml/2006/main" count="94" uniqueCount="74">
  <si>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</si>
  <si>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</si>
  <si>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</si>
  <si>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</si>
  <si>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</si>
  <si>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</si>
  <si>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</si>
  <si>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</si>
  <si>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</si>
  <si>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</si>
  <si>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</si>
  <si>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</si>
  <si>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</si>
  <si>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</si>
  <si>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</si>
  <si>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</si>
  <si>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</si>
  <si>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</si>
  <si>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</si>
  <si>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</si>
  <si>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</si>
  <si>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</si>
  <si>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</si>
  <si>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</si>
  <si>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</si>
  <si>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</si>
  <si>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</si>
  <si>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</si>
  <si>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</si>
  <si>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</si>
  <si>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</si>
  <si>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</si>
  <si>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</si>
  <si>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</si>
  <si>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</si>
  <si>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</si>
  <si>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</si>
  <si>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</si>
  <si>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</si>
  <si>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</si>
  <si>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</si>
  <si>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</si>
  <si>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</si>
  <si>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</si>
  <si>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5=4/3*100</t>
  </si>
  <si>
    <t>7=4-6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</si>
  <si>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</si>
  <si>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</si>
  <si>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</si>
  <si>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</si>
  <si>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</si>
  <si>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Виконано станом на 01.09 2024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</si>
  <si>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</si>
  <si>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</si>
  <si>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</si>
  <si>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</si>
  <si>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</si>
  <si>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</si>
  <si>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</si>
  <si>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</si>
  <si>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</si>
  <si>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</si>
  <si>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</si>
  <si>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</si>
  <si>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</si>
  <si>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</si>
  <si>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</si>
  <si>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</si>
  <si>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</si>
  <si>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щодо використання бюджетних коштів за січень - серпень 2025 року</t>
  </si>
  <si>
    <t>Виконано станом на 01.09 2025 року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</si>
  <si>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</si>
  <si>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Резервний фонд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</si>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</sst>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79" workbookViewId="0">
      <selection activeCell="I80" sqref="I80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69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53</v>
      </c>
      <c r="D5" s="3" t="s">
        <v>70</v>
      </c>
      <c r="E5" s="3" t="s">
        <v>35</v>
      </c>
      <c r="F5" s="3" t="s">
        <v>51</v>
      </c>
      <c r="G5" s="3" t="s">
        <v>54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44</v>
      </c>
      <c r="F6" s="9">
        <v>6</v>
      </c>
      <c r="G6" s="9" t="s">
        <v>45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181744.8</v>
      </c>
      <c r="D8" s="11">
        <f>SUM(D9:D9)</f>
        <v>114288.1</v>
      </c>
      <c r="E8" s="11">
        <f>D8/C8*100</f>
        <v>62.883834915772006</v>
      </c>
      <c r="F8" s="11">
        <f>SUM(F9:F9)</f>
        <v>100602.5</v>
      </c>
      <c r="G8" s="11">
        <f>D8-F8</f>
        <v>13685.600000000006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181744.8</v>
      </c>
      <c r="D9" s="12">
        <v>114288.1</v>
      </c>
      <c r="E9" s="12">
        <f t="shared" ref="E9:E87" si="0">D9/C9*100</f>
        <v>62.883834915772006</v>
      </c>
      <c r="F9" s="12">
        <v>100602.5</v>
      </c>
      <c r="G9" s="12">
        <f t="shared" ref="G9:G87" si="1">D9-F9</f>
        <v>13685.600000000006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SUM(C11:C27)</f>
        <v>2967587.2999999993</v>
      </c>
      <c r="D10" s="11">
        <f>SUM(D11:D27)</f>
        <v>1879435.4000000001</v>
      </c>
      <c r="E10" s="11">
        <f t="shared" si="0"/>
        <v>63.332101468421854</v>
      </c>
      <c r="F10" s="11">
        <f>SUM(F11:F27)</f>
        <v>1498520.9999999998</v>
      </c>
      <c r="G10" s="11">
        <f t="shared" si="1"/>
        <v>380914.40000000037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1003809.9</v>
      </c>
      <c r="D11" s="12">
        <v>608988.4</v>
      </c>
      <c r="E11" s="12">
        <f t="shared" si="0"/>
        <v>60.667702121686581</v>
      </c>
      <c r="F11" s="12">
        <v>440155.7</v>
      </c>
      <c r="G11" s="12">
        <f t="shared" si="1"/>
        <v>168832.7</v>
      </c>
      <c r="H11"/>
      <c r="I11"/>
    </row>
    <row r="12" spans="1:9" ht="45.75" customHeight="1" x14ac:dyDescent="0.25">
      <c r="A12" s="4" t="s">
        <v>38</v>
      </c>
      <c r="B12" s="10">
        <v>4711021</v>
      </c>
      <c r="C12" s="12">
        <v>848469.7</v>
      </c>
      <c r="D12" s="12">
        <v>547636.1</v>
      </c>
      <c r="E12" s="12">
        <f t="shared" si="0"/>
        <v>64.54397841195744</v>
      </c>
      <c r="F12" s="12">
        <v>431512.9</v>
      </c>
      <c r="G12" s="12">
        <f t="shared" si="1"/>
        <v>116123.19999999995</v>
      </c>
      <c r="H12"/>
      <c r="I12"/>
    </row>
    <row r="13" spans="1:9" ht="82.5" customHeight="1" x14ac:dyDescent="0.25">
      <c r="A13" s="4" t="s">
        <v>55</v>
      </c>
      <c r="B13" s="10">
        <v>4711022</v>
      </c>
      <c r="C13" s="12">
        <v>70134.8</v>
      </c>
      <c r="D13" s="12">
        <v>43899.6</v>
      </c>
      <c r="E13" s="12">
        <f t="shared" si="0"/>
        <v>62.593177709211403</v>
      </c>
      <c r="F13" s="12">
        <v>34547.300000000003</v>
      </c>
      <c r="G13" s="12">
        <f t="shared" si="1"/>
        <v>9352.2999999999956</v>
      </c>
      <c r="H13"/>
      <c r="I13"/>
    </row>
    <row r="14" spans="1:9" ht="44.25" customHeight="1" x14ac:dyDescent="0.25">
      <c r="A14" s="4" t="s">
        <v>39</v>
      </c>
      <c r="B14" s="10">
        <v>4711026</v>
      </c>
      <c r="C14" s="12">
        <v>2854.3</v>
      </c>
      <c r="D14" s="12">
        <v>1178.5</v>
      </c>
      <c r="E14" s="12">
        <f t="shared" si="0"/>
        <v>41.288582139228531</v>
      </c>
      <c r="F14" s="12">
        <v>1373.3</v>
      </c>
      <c r="G14" s="12">
        <f t="shared" si="1"/>
        <v>-194.79999999999995</v>
      </c>
      <c r="H14"/>
      <c r="I14"/>
    </row>
    <row r="15" spans="1:9" ht="42.75" customHeight="1" x14ac:dyDescent="0.25">
      <c r="A15" s="4" t="s">
        <v>40</v>
      </c>
      <c r="B15" s="10">
        <v>4711031</v>
      </c>
      <c r="C15" s="12">
        <v>643498.19999999995</v>
      </c>
      <c r="D15" s="12">
        <v>425584.8</v>
      </c>
      <c r="E15" s="12">
        <f t="shared" si="0"/>
        <v>66.13612905210924</v>
      </c>
      <c r="F15" s="12">
        <v>418038.9</v>
      </c>
      <c r="G15" s="12">
        <f t="shared" si="1"/>
        <v>7545.8999999999651</v>
      </c>
      <c r="H15"/>
      <c r="I15"/>
    </row>
    <row r="16" spans="1:9" ht="80.25" customHeight="1" x14ac:dyDescent="0.25">
      <c r="A16" s="4" t="s">
        <v>56</v>
      </c>
      <c r="B16" s="10">
        <v>4711032</v>
      </c>
      <c r="C16" s="12">
        <v>32860.300000000003</v>
      </c>
      <c r="D16" s="12">
        <v>21763.3</v>
      </c>
      <c r="E16" s="12">
        <f t="shared" si="0"/>
        <v>66.229766618077122</v>
      </c>
      <c r="F16" s="12">
        <v>20763.400000000001</v>
      </c>
      <c r="G16" s="12">
        <f t="shared" si="1"/>
        <v>999.89999999999782</v>
      </c>
      <c r="H16"/>
      <c r="I16"/>
    </row>
    <row r="17" spans="1:9" ht="88.5" customHeight="1" x14ac:dyDescent="0.25">
      <c r="A17" s="4" t="s">
        <v>46</v>
      </c>
      <c r="B17" s="10">
        <v>4711061</v>
      </c>
      <c r="C17" s="12">
        <v>0</v>
      </c>
      <c r="D17" s="12">
        <v>0</v>
      </c>
      <c r="E17" s="14" t="e">
        <f t="shared" si="0"/>
        <v>#DIV/0!</v>
      </c>
      <c r="F17" s="12">
        <v>155.69999999999999</v>
      </c>
      <c r="G17" s="12">
        <f t="shared" si="1"/>
        <v>-155.69999999999999</v>
      </c>
      <c r="H17"/>
      <c r="I17"/>
    </row>
    <row r="18" spans="1:9" ht="45" customHeight="1" x14ac:dyDescent="0.25">
      <c r="A18" s="4" t="s">
        <v>29</v>
      </c>
      <c r="B18" s="10">
        <v>4711070</v>
      </c>
      <c r="C18" s="12">
        <v>152994.9</v>
      </c>
      <c r="D18" s="12">
        <v>90634.3</v>
      </c>
      <c r="E18" s="12">
        <f t="shared" si="0"/>
        <v>59.240079244471552</v>
      </c>
      <c r="F18" s="12">
        <v>64423.7</v>
      </c>
      <c r="G18" s="12">
        <f t="shared" si="1"/>
        <v>26210.600000000006</v>
      </c>
      <c r="H18"/>
      <c r="I18"/>
    </row>
    <row r="19" spans="1:9" ht="32.25" customHeight="1" x14ac:dyDescent="0.25">
      <c r="A19" s="4" t="s">
        <v>57</v>
      </c>
      <c r="B19" s="10">
        <v>4711080</v>
      </c>
      <c r="C19" s="12">
        <v>113782.39999999999</v>
      </c>
      <c r="D19" s="12">
        <v>74536.600000000006</v>
      </c>
      <c r="E19" s="12">
        <f t="shared" si="0"/>
        <v>65.50802233034284</v>
      </c>
      <c r="F19" s="12">
        <v>54395.199999999997</v>
      </c>
      <c r="G19" s="12">
        <f t="shared" si="1"/>
        <v>20141.400000000009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43477.9</v>
      </c>
      <c r="D20" s="12">
        <v>27118.7</v>
      </c>
      <c r="E20" s="12">
        <f t="shared" si="0"/>
        <v>62.373527700279908</v>
      </c>
      <c r="F20" s="12">
        <v>27417.4</v>
      </c>
      <c r="G20" s="12">
        <f t="shared" si="1"/>
        <v>-298.70000000000073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72.400000000000006</v>
      </c>
      <c r="D21" s="12">
        <v>34.4</v>
      </c>
      <c r="E21" s="12">
        <f t="shared" si="0"/>
        <v>47.513812154696126</v>
      </c>
      <c r="F21" s="12">
        <v>30.8</v>
      </c>
      <c r="G21" s="12">
        <f t="shared" si="1"/>
        <v>3.5999999999999979</v>
      </c>
      <c r="H21"/>
      <c r="I21"/>
    </row>
    <row r="22" spans="1:9" ht="31.5" customHeight="1" x14ac:dyDescent="0.25">
      <c r="A22" s="4" t="s">
        <v>31</v>
      </c>
      <c r="B22" s="10">
        <v>4711151</v>
      </c>
      <c r="C22" s="12">
        <v>4652.3999999999996</v>
      </c>
      <c r="D22" s="12">
        <v>2585</v>
      </c>
      <c r="E22" s="12">
        <f t="shared" si="0"/>
        <v>55.56272031639584</v>
      </c>
      <c r="F22" s="12">
        <v>2388.6999999999998</v>
      </c>
      <c r="G22" s="12">
        <f t="shared" si="1"/>
        <v>196.30000000000018</v>
      </c>
      <c r="H22"/>
      <c r="I22"/>
    </row>
    <row r="23" spans="1:9" ht="36" customHeight="1" x14ac:dyDescent="0.25">
      <c r="A23" s="4" t="s">
        <v>32</v>
      </c>
      <c r="B23" s="10">
        <v>4711152</v>
      </c>
      <c r="C23" s="12">
        <v>3026</v>
      </c>
      <c r="D23" s="12">
        <v>1789.6</v>
      </c>
      <c r="E23" s="12">
        <f t="shared" si="0"/>
        <v>59.140779907468598</v>
      </c>
      <c r="F23" s="12">
        <v>1707.3</v>
      </c>
      <c r="G23" s="12">
        <f t="shared" si="1"/>
        <v>82.299999999999955</v>
      </c>
      <c r="H23"/>
      <c r="I23"/>
    </row>
    <row r="24" spans="1:9" ht="84.75" customHeight="1" x14ac:dyDescent="0.25">
      <c r="A24" s="4" t="s">
        <v>58</v>
      </c>
      <c r="B24" s="10">
        <v>4711200</v>
      </c>
      <c r="C24" s="12">
        <v>2322.9</v>
      </c>
      <c r="D24" s="12">
        <v>1394.4</v>
      </c>
      <c r="E24" s="12">
        <f t="shared" si="0"/>
        <v>60.028412759912172</v>
      </c>
      <c r="F24" s="12">
        <v>905.2</v>
      </c>
      <c r="G24" s="12">
        <f t="shared" si="1"/>
        <v>489.20000000000005</v>
      </c>
      <c r="H24"/>
      <c r="I24"/>
    </row>
    <row r="25" spans="1:9" ht="69.75" customHeight="1" x14ac:dyDescent="0.25">
      <c r="A25" s="4" t="s">
        <v>37</v>
      </c>
      <c r="B25" s="10">
        <v>4711210</v>
      </c>
      <c r="C25" s="12">
        <v>0</v>
      </c>
      <c r="D25" s="12">
        <v>0</v>
      </c>
      <c r="E25" s="14" t="e">
        <f t="shared" si="0"/>
        <v>#DIV/0!</v>
      </c>
      <c r="F25" s="12">
        <v>705.5</v>
      </c>
      <c r="G25" s="12">
        <f t="shared" si="1"/>
        <v>-705.5</v>
      </c>
      <c r="H25"/>
      <c r="I25"/>
    </row>
    <row r="26" spans="1:9" ht="91.5" customHeight="1" x14ac:dyDescent="0.25">
      <c r="A26" s="4" t="s">
        <v>47</v>
      </c>
      <c r="B26" s="10">
        <v>4711291</v>
      </c>
      <c r="C26" s="12">
        <v>119.4</v>
      </c>
      <c r="D26" s="12">
        <v>0</v>
      </c>
      <c r="E26" s="15">
        <f t="shared" si="0"/>
        <v>0</v>
      </c>
      <c r="F26" s="12">
        <v>0</v>
      </c>
      <c r="G26" s="12">
        <f t="shared" si="1"/>
        <v>0</v>
      </c>
      <c r="H26"/>
      <c r="I26"/>
    </row>
    <row r="27" spans="1:9" ht="47.25" customHeight="1" x14ac:dyDescent="0.25">
      <c r="A27" s="4" t="s">
        <v>59</v>
      </c>
      <c r="B27" s="10">
        <v>4711600</v>
      </c>
      <c r="C27" s="12">
        <v>45511.8</v>
      </c>
      <c r="D27" s="12">
        <v>32291.7</v>
      </c>
      <c r="E27" s="12">
        <f t="shared" si="0"/>
        <v>70.952368396767426</v>
      </c>
      <c r="F27" s="12">
        <v>0</v>
      </c>
      <c r="G27" s="12">
        <f t="shared" si="1"/>
        <v>32291.7</v>
      </c>
      <c r="H27"/>
      <c r="I27"/>
    </row>
    <row r="28" spans="1:9" ht="21.75" customHeight="1" x14ac:dyDescent="0.25">
      <c r="A28" s="2" t="s">
        <v>9</v>
      </c>
      <c r="B28" s="3">
        <v>4713000</v>
      </c>
      <c r="C28" s="11">
        <f>SUM(C29:C36)</f>
        <v>67647.7</v>
      </c>
      <c r="D28" s="11">
        <f>SUM(D29:D36)</f>
        <v>42404.600000000006</v>
      </c>
      <c r="E28" s="11">
        <f t="shared" si="0"/>
        <v>62.684466729837098</v>
      </c>
      <c r="F28" s="11">
        <f>SUM(F29:F36)</f>
        <v>35665.1</v>
      </c>
      <c r="G28" s="11">
        <f t="shared" si="1"/>
        <v>6739.5000000000073</v>
      </c>
      <c r="H28"/>
      <c r="I28"/>
    </row>
    <row r="29" spans="1:9" s="13" customFormat="1" ht="34.5" customHeight="1" x14ac:dyDescent="0.25">
      <c r="A29" s="4" t="s">
        <v>34</v>
      </c>
      <c r="B29" s="10">
        <v>4713105</v>
      </c>
      <c r="C29" s="12">
        <v>26040</v>
      </c>
      <c r="D29" s="12">
        <v>15505.3</v>
      </c>
      <c r="E29" s="12">
        <f t="shared" si="0"/>
        <v>59.544162826420887</v>
      </c>
      <c r="F29" s="12">
        <v>12881.6</v>
      </c>
      <c r="G29" s="12">
        <f t="shared" si="1"/>
        <v>2623.6999999999989</v>
      </c>
    </row>
    <row r="30" spans="1:9" ht="48.75" customHeight="1" x14ac:dyDescent="0.25">
      <c r="A30" s="4" t="s">
        <v>60</v>
      </c>
      <c r="B30" s="10">
        <v>4713114</v>
      </c>
      <c r="C30" s="12">
        <v>91.5</v>
      </c>
      <c r="D30" s="12">
        <v>12</v>
      </c>
      <c r="E30" s="12">
        <f t="shared" si="0"/>
        <v>13.114754098360656</v>
      </c>
      <c r="F30" s="12">
        <v>78</v>
      </c>
      <c r="G30" s="12">
        <f t="shared" si="1"/>
        <v>-66</v>
      </c>
      <c r="H30"/>
      <c r="I30"/>
    </row>
    <row r="31" spans="1:9" ht="71.25" customHeight="1" x14ac:dyDescent="0.25">
      <c r="A31" s="4" t="s">
        <v>61</v>
      </c>
      <c r="B31" s="10">
        <v>4713121</v>
      </c>
      <c r="C31" s="12">
        <v>16296</v>
      </c>
      <c r="D31" s="12">
        <v>10449.1</v>
      </c>
      <c r="E31" s="12">
        <f t="shared" si="0"/>
        <v>64.120643102601875</v>
      </c>
      <c r="F31" s="12">
        <v>8901.5</v>
      </c>
      <c r="G31" s="12">
        <f t="shared" si="1"/>
        <v>1547.6000000000004</v>
      </c>
      <c r="H31"/>
      <c r="I31"/>
    </row>
    <row r="32" spans="1:9" ht="58.5" customHeight="1" x14ac:dyDescent="0.25">
      <c r="A32" s="4" t="s">
        <v>62</v>
      </c>
      <c r="B32" s="10">
        <v>4713124</v>
      </c>
      <c r="C32" s="12">
        <v>4176.1000000000004</v>
      </c>
      <c r="D32" s="12">
        <v>2677.2</v>
      </c>
      <c r="E32" s="12">
        <f t="shared" si="0"/>
        <v>64.107660257177741</v>
      </c>
      <c r="F32" s="12">
        <v>1701.5</v>
      </c>
      <c r="G32" s="12">
        <f t="shared" si="1"/>
        <v>975.69999999999982</v>
      </c>
      <c r="H32"/>
      <c r="I32"/>
    </row>
    <row r="33" spans="1:9" ht="45.75" customHeight="1" x14ac:dyDescent="0.25">
      <c r="A33" s="4" t="s">
        <v>63</v>
      </c>
      <c r="B33" s="10">
        <v>4713132</v>
      </c>
      <c r="C33" s="12">
        <v>20773.8</v>
      </c>
      <c r="D33" s="12">
        <v>13561.2</v>
      </c>
      <c r="E33" s="12">
        <f t="shared" si="0"/>
        <v>65.280304999566766</v>
      </c>
      <c r="F33" s="12">
        <v>11907</v>
      </c>
      <c r="G33" s="12">
        <f t="shared" si="1"/>
        <v>1654.2000000000007</v>
      </c>
      <c r="H33"/>
      <c r="I33"/>
    </row>
    <row r="34" spans="1:9" ht="45.75" customHeight="1" x14ac:dyDescent="0.25">
      <c r="A34" s="4" t="s">
        <v>64</v>
      </c>
      <c r="B34" s="10">
        <v>4713133</v>
      </c>
      <c r="C34" s="12">
        <v>150</v>
      </c>
      <c r="D34" s="12">
        <v>150</v>
      </c>
      <c r="E34" s="12">
        <f t="shared" si="0"/>
        <v>100</v>
      </c>
      <c r="F34" s="12">
        <v>100</v>
      </c>
      <c r="G34" s="12">
        <f t="shared" si="1"/>
        <v>50</v>
      </c>
      <c r="H34"/>
      <c r="I34"/>
    </row>
    <row r="35" spans="1:9" ht="22.5" customHeight="1" x14ac:dyDescent="0.25">
      <c r="A35" s="4" t="s">
        <v>10</v>
      </c>
      <c r="B35" s="10">
        <v>4713210</v>
      </c>
      <c r="C35" s="12">
        <v>0</v>
      </c>
      <c r="D35" s="12">
        <v>0</v>
      </c>
      <c r="E35" s="14" t="e">
        <f t="shared" si="0"/>
        <v>#DIV/0!</v>
      </c>
      <c r="F35" s="12">
        <v>31.9</v>
      </c>
      <c r="G35" s="12">
        <f t="shared" si="1"/>
        <v>-31.9</v>
      </c>
      <c r="H35"/>
      <c r="I35"/>
    </row>
    <row r="36" spans="1:9" ht="32.25" customHeight="1" x14ac:dyDescent="0.25">
      <c r="A36" s="4" t="s">
        <v>22</v>
      </c>
      <c r="B36" s="10">
        <v>4713242</v>
      </c>
      <c r="C36" s="12">
        <v>120.3</v>
      </c>
      <c r="D36" s="12">
        <v>49.8</v>
      </c>
      <c r="E36" s="12">
        <f t="shared" si="0"/>
        <v>41.396508728179548</v>
      </c>
      <c r="F36" s="12">
        <v>63.6</v>
      </c>
      <c r="G36" s="12">
        <f t="shared" si="1"/>
        <v>-13.800000000000004</v>
      </c>
      <c r="H36"/>
      <c r="I36"/>
    </row>
    <row r="37" spans="1:9" ht="22.5" customHeight="1" x14ac:dyDescent="0.25">
      <c r="A37" s="2" t="s">
        <v>11</v>
      </c>
      <c r="B37" s="3">
        <v>4714000</v>
      </c>
      <c r="C37" s="11">
        <f>SUM(C38:C40)</f>
        <v>41049.9</v>
      </c>
      <c r="D37" s="11">
        <f>SUM(D38:D40)</f>
        <v>25342.1</v>
      </c>
      <c r="E37" s="11">
        <f t="shared" si="0"/>
        <v>61.734864153140443</v>
      </c>
      <c r="F37" s="11">
        <f>SUM(F38:F40)</f>
        <v>19647</v>
      </c>
      <c r="G37" s="11">
        <f t="shared" si="1"/>
        <v>5695.0999999999985</v>
      </c>
      <c r="H37"/>
      <c r="I37"/>
    </row>
    <row r="38" spans="1:9" ht="21.75" customHeight="1" x14ac:dyDescent="0.25">
      <c r="A38" s="4" t="s">
        <v>23</v>
      </c>
      <c r="B38" s="10">
        <v>4714030</v>
      </c>
      <c r="C38" s="12">
        <v>26231.7</v>
      </c>
      <c r="D38" s="12">
        <v>15731</v>
      </c>
      <c r="E38" s="12">
        <f t="shared" si="0"/>
        <v>59.969426304814398</v>
      </c>
      <c r="F38" s="12">
        <v>13040.9</v>
      </c>
      <c r="G38" s="12">
        <f t="shared" si="1"/>
        <v>2690.1000000000004</v>
      </c>
      <c r="H38"/>
      <c r="I38"/>
    </row>
    <row r="39" spans="1:9" ht="32.25" customHeight="1" x14ac:dyDescent="0.25">
      <c r="A39" s="4" t="s">
        <v>24</v>
      </c>
      <c r="B39" s="10">
        <v>4714060</v>
      </c>
      <c r="C39" s="12">
        <v>10814.4</v>
      </c>
      <c r="D39" s="12">
        <v>6987</v>
      </c>
      <c r="E39" s="12">
        <f t="shared" si="0"/>
        <v>64.608300044385274</v>
      </c>
      <c r="F39" s="12">
        <v>4247.7</v>
      </c>
      <c r="G39" s="12">
        <f t="shared" si="1"/>
        <v>2739.3</v>
      </c>
      <c r="H39"/>
      <c r="I39"/>
    </row>
    <row r="40" spans="1:9" ht="32.25" customHeight="1" x14ac:dyDescent="0.25">
      <c r="A40" s="4" t="s">
        <v>25</v>
      </c>
      <c r="B40" s="10">
        <v>4714081</v>
      </c>
      <c r="C40" s="12">
        <v>4003.8</v>
      </c>
      <c r="D40" s="12">
        <v>2624.1</v>
      </c>
      <c r="E40" s="12">
        <f t="shared" si="0"/>
        <v>65.54023677506369</v>
      </c>
      <c r="F40" s="12">
        <v>2358.4</v>
      </c>
      <c r="G40" s="12">
        <f t="shared" si="1"/>
        <v>265.69999999999982</v>
      </c>
      <c r="H40"/>
      <c r="I40"/>
    </row>
    <row r="41" spans="1:9" ht="21.75" customHeight="1" x14ac:dyDescent="0.25">
      <c r="A41" s="2" t="s">
        <v>12</v>
      </c>
      <c r="B41" s="3">
        <v>4715000</v>
      </c>
      <c r="C41" s="11">
        <f>C42+C43</f>
        <v>55296.9</v>
      </c>
      <c r="D41" s="11">
        <f t="shared" ref="D41:F41" si="2">D42+D43</f>
        <v>34272.199999999997</v>
      </c>
      <c r="E41" s="11">
        <f t="shared" si="0"/>
        <v>61.978519591514171</v>
      </c>
      <c r="F41" s="11">
        <f t="shared" si="2"/>
        <v>24964.2</v>
      </c>
      <c r="G41" s="11">
        <f t="shared" si="1"/>
        <v>9307.9999999999964</v>
      </c>
      <c r="H41"/>
      <c r="I41"/>
    </row>
    <row r="42" spans="1:9" ht="46.5" customHeight="1" x14ac:dyDescent="0.25">
      <c r="A42" s="4" t="s">
        <v>65</v>
      </c>
      <c r="B42" s="10">
        <v>4715031</v>
      </c>
      <c r="C42" s="12">
        <v>55146.9</v>
      </c>
      <c r="D42" s="12">
        <v>34122.699999999997</v>
      </c>
      <c r="E42" s="12">
        <f t="shared" si="0"/>
        <v>61.876007536235036</v>
      </c>
      <c r="F42" s="12">
        <v>24878.799999999999</v>
      </c>
      <c r="G42" s="12">
        <f t="shared" si="1"/>
        <v>9243.8999999999978</v>
      </c>
      <c r="H42"/>
      <c r="I42"/>
    </row>
    <row r="43" spans="1:9" ht="59.25" customHeight="1" x14ac:dyDescent="0.25">
      <c r="A43" s="4" t="s">
        <v>26</v>
      </c>
      <c r="B43" s="10">
        <v>4715061</v>
      </c>
      <c r="C43" s="12">
        <v>150</v>
      </c>
      <c r="D43" s="12">
        <v>149.5</v>
      </c>
      <c r="E43" s="12">
        <f t="shared" si="0"/>
        <v>99.666666666666671</v>
      </c>
      <c r="F43" s="12">
        <v>85.4</v>
      </c>
      <c r="G43" s="12">
        <f t="shared" si="1"/>
        <v>64.099999999999994</v>
      </c>
      <c r="H43"/>
      <c r="I43"/>
    </row>
    <row r="44" spans="1:9" ht="21.75" customHeight="1" x14ac:dyDescent="0.25">
      <c r="A44" s="2" t="s">
        <v>13</v>
      </c>
      <c r="B44" s="3">
        <v>4716000</v>
      </c>
      <c r="C44" s="11">
        <f>SUM(C45:C45)</f>
        <v>2816.7</v>
      </c>
      <c r="D44" s="11">
        <f>SUM(D45:D45)</f>
        <v>1876.7</v>
      </c>
      <c r="E44" s="11">
        <f t="shared" si="0"/>
        <v>66.627613874392026</v>
      </c>
      <c r="F44" s="11">
        <f>SUM(F45:F45)</f>
        <v>1705.7</v>
      </c>
      <c r="G44" s="11">
        <f t="shared" si="1"/>
        <v>171</v>
      </c>
      <c r="H44"/>
      <c r="I44"/>
    </row>
    <row r="45" spans="1:9" ht="33.75" customHeight="1" x14ac:dyDescent="0.25">
      <c r="A45" s="4" t="s">
        <v>27</v>
      </c>
      <c r="B45" s="10">
        <v>4716011</v>
      </c>
      <c r="C45" s="12">
        <v>2816.7</v>
      </c>
      <c r="D45" s="12">
        <v>1876.7</v>
      </c>
      <c r="E45" s="12">
        <f t="shared" si="0"/>
        <v>66.627613874392026</v>
      </c>
      <c r="F45" s="12">
        <v>1705.7</v>
      </c>
      <c r="G45" s="12">
        <f t="shared" si="1"/>
        <v>171</v>
      </c>
      <c r="H45"/>
      <c r="I45"/>
    </row>
    <row r="46" spans="1:9" ht="21.75" customHeight="1" x14ac:dyDescent="0.25">
      <c r="A46" s="2" t="s">
        <v>14</v>
      </c>
      <c r="B46" s="3"/>
      <c r="C46" s="11">
        <f>C8+C10+C28+C37+C41+C44</f>
        <v>3316143.2999999993</v>
      </c>
      <c r="D46" s="11">
        <f>D8+D10+D28+D37+D41+D44</f>
        <v>2097619.1000000006</v>
      </c>
      <c r="E46" s="11">
        <f t="shared" si="0"/>
        <v>63.254778525403324</v>
      </c>
      <c r="F46" s="11">
        <f>F8+F10+F28+F37+F41+F44</f>
        <v>1681105.4999999998</v>
      </c>
      <c r="G46" s="11">
        <f t="shared" si="1"/>
        <v>416513.60000000079</v>
      </c>
      <c r="H46"/>
      <c r="I46"/>
    </row>
    <row r="47" spans="1:9" ht="21.75" customHeight="1" x14ac:dyDescent="0.25">
      <c r="A47" s="3" t="s">
        <v>15</v>
      </c>
      <c r="B47" s="10"/>
      <c r="C47" s="12"/>
      <c r="D47" s="12"/>
      <c r="E47" s="11"/>
      <c r="F47" s="12"/>
      <c r="G47" s="11"/>
      <c r="H47"/>
      <c r="I47"/>
    </row>
    <row r="48" spans="1:9" ht="21.75" customHeight="1" x14ac:dyDescent="0.25">
      <c r="A48" s="2" t="s">
        <v>5</v>
      </c>
      <c r="B48" s="3">
        <v>4710100</v>
      </c>
      <c r="C48" s="11">
        <f>SUM(C49:C49)</f>
        <v>2144</v>
      </c>
      <c r="D48" s="11">
        <f>SUM(D49:D49)</f>
        <v>0</v>
      </c>
      <c r="E48" s="16">
        <f>D48/C48*100</f>
        <v>0</v>
      </c>
      <c r="F48" s="11">
        <f>SUM(F49:F49)</f>
        <v>510.3</v>
      </c>
      <c r="G48" s="11">
        <f>D48-F48</f>
        <v>-510.3</v>
      </c>
      <c r="H48"/>
      <c r="I48"/>
    </row>
    <row r="49" spans="1:9" ht="36" customHeight="1" x14ac:dyDescent="0.25">
      <c r="A49" s="4" t="s">
        <v>7</v>
      </c>
      <c r="B49" s="10">
        <v>4710160</v>
      </c>
      <c r="C49" s="12">
        <v>2144</v>
      </c>
      <c r="D49" s="12">
        <v>0</v>
      </c>
      <c r="E49" s="15">
        <f t="shared" ref="E49" si="3">D49/C49*100</f>
        <v>0</v>
      </c>
      <c r="F49" s="12">
        <v>510.3</v>
      </c>
      <c r="G49" s="12">
        <f t="shared" ref="G49" si="4">D49-F49</f>
        <v>-510.3</v>
      </c>
      <c r="H49"/>
      <c r="I49"/>
    </row>
    <row r="50" spans="1:9" ht="21.75" customHeight="1" x14ac:dyDescent="0.25">
      <c r="A50" s="2" t="s">
        <v>8</v>
      </c>
      <c r="B50" s="3">
        <v>4711000</v>
      </c>
      <c r="C50" s="11">
        <f>SUM(C51:C62)</f>
        <v>463740.6</v>
      </c>
      <c r="D50" s="11">
        <f>SUM(D51:D62)</f>
        <v>103120.1</v>
      </c>
      <c r="E50" s="11">
        <f t="shared" si="0"/>
        <v>22.236590887233078</v>
      </c>
      <c r="F50" s="11">
        <f>SUM(F51:F62)</f>
        <v>174082.7</v>
      </c>
      <c r="G50" s="11">
        <f t="shared" si="1"/>
        <v>-70962.600000000006</v>
      </c>
      <c r="H50"/>
      <c r="I50"/>
    </row>
    <row r="51" spans="1:9" ht="21.75" customHeight="1" x14ac:dyDescent="0.25">
      <c r="A51" s="4" t="s">
        <v>19</v>
      </c>
      <c r="B51" s="10">
        <v>4711010</v>
      </c>
      <c r="C51" s="12">
        <v>245905.4</v>
      </c>
      <c r="D51" s="12">
        <v>45400.5</v>
      </c>
      <c r="E51" s="12">
        <f t="shared" si="0"/>
        <v>18.462587645492942</v>
      </c>
      <c r="F51" s="12">
        <v>132928.4</v>
      </c>
      <c r="G51" s="12">
        <f t="shared" si="1"/>
        <v>-87527.9</v>
      </c>
      <c r="H51"/>
      <c r="I51"/>
    </row>
    <row r="52" spans="1:9" ht="36" customHeight="1" x14ac:dyDescent="0.25">
      <c r="A52" s="4" t="s">
        <v>30</v>
      </c>
      <c r="B52" s="10">
        <v>4711021</v>
      </c>
      <c r="C52" s="12">
        <v>145506</v>
      </c>
      <c r="D52" s="12">
        <v>24955.3</v>
      </c>
      <c r="E52" s="12">
        <f t="shared" si="0"/>
        <v>17.150701689277419</v>
      </c>
      <c r="F52" s="12">
        <v>36123.5</v>
      </c>
      <c r="G52" s="12">
        <f t="shared" si="1"/>
        <v>-11168.2</v>
      </c>
      <c r="H52"/>
      <c r="I52"/>
    </row>
    <row r="53" spans="1:9" ht="82.5" customHeight="1" x14ac:dyDescent="0.25">
      <c r="A53" s="4" t="s">
        <v>55</v>
      </c>
      <c r="B53" s="10">
        <v>4711022</v>
      </c>
      <c r="C53" s="12">
        <v>0</v>
      </c>
      <c r="D53" s="12">
        <v>702.7</v>
      </c>
      <c r="E53" s="14" t="e">
        <f t="shared" si="0"/>
        <v>#DIV/0!</v>
      </c>
      <c r="F53" s="12">
        <v>183.2</v>
      </c>
      <c r="G53" s="12">
        <f t="shared" si="1"/>
        <v>519.5</v>
      </c>
      <c r="H53"/>
      <c r="I53"/>
    </row>
    <row r="54" spans="1:9" ht="42.75" customHeight="1" x14ac:dyDescent="0.25">
      <c r="A54" s="4" t="s">
        <v>29</v>
      </c>
      <c r="B54" s="10">
        <v>4711070</v>
      </c>
      <c r="C54" s="12">
        <v>318</v>
      </c>
      <c r="D54" s="12">
        <v>296.10000000000002</v>
      </c>
      <c r="E54" s="12">
        <f t="shared" si="0"/>
        <v>93.113207547169822</v>
      </c>
      <c r="F54" s="12">
        <v>191.1</v>
      </c>
      <c r="G54" s="12">
        <f t="shared" si="1"/>
        <v>105.00000000000003</v>
      </c>
      <c r="H54"/>
      <c r="I54"/>
    </row>
    <row r="55" spans="1:9" ht="33" customHeight="1" x14ac:dyDescent="0.25">
      <c r="A55" s="4" t="s">
        <v>57</v>
      </c>
      <c r="B55" s="10">
        <v>4711080</v>
      </c>
      <c r="C55" s="12">
        <v>6660</v>
      </c>
      <c r="D55" s="12">
        <v>505.1</v>
      </c>
      <c r="E55" s="12">
        <f t="shared" si="0"/>
        <v>7.5840840840840844</v>
      </c>
      <c r="F55" s="12">
        <v>4656.5</v>
      </c>
      <c r="G55" s="12">
        <f t="shared" si="1"/>
        <v>-4151.3999999999996</v>
      </c>
      <c r="H55"/>
      <c r="I55"/>
    </row>
    <row r="56" spans="1:9" ht="31.5" customHeight="1" x14ac:dyDescent="0.25">
      <c r="A56" s="4" t="s">
        <v>31</v>
      </c>
      <c r="B56" s="10">
        <v>4711151</v>
      </c>
      <c r="C56" s="12">
        <v>5005.8</v>
      </c>
      <c r="D56" s="12">
        <v>0</v>
      </c>
      <c r="E56" s="12">
        <f t="shared" si="0"/>
        <v>0</v>
      </c>
      <c r="F56" s="12">
        <v>0</v>
      </c>
      <c r="G56" s="12">
        <f t="shared" si="1"/>
        <v>0</v>
      </c>
      <c r="H56"/>
      <c r="I56"/>
    </row>
    <row r="57" spans="1:9" ht="82.5" customHeight="1" x14ac:dyDescent="0.25">
      <c r="A57" s="4" t="s">
        <v>66</v>
      </c>
      <c r="B57" s="10">
        <v>4711183</v>
      </c>
      <c r="C57" s="12">
        <v>4669.2</v>
      </c>
      <c r="D57" s="12">
        <v>0</v>
      </c>
      <c r="E57" s="12">
        <f t="shared" si="0"/>
        <v>0</v>
      </c>
      <c r="F57" s="12">
        <v>0</v>
      </c>
      <c r="G57" s="12">
        <f t="shared" si="1"/>
        <v>0</v>
      </c>
      <c r="H57"/>
      <c r="I57"/>
    </row>
    <row r="58" spans="1:9" ht="73.5" customHeight="1" x14ac:dyDescent="0.25">
      <c r="A58" s="4" t="s">
        <v>67</v>
      </c>
      <c r="B58" s="10">
        <v>4711184</v>
      </c>
      <c r="C58" s="12">
        <v>10894.8</v>
      </c>
      <c r="D58" s="12">
        <v>0</v>
      </c>
      <c r="E58" s="12">
        <f t="shared" si="0"/>
        <v>0</v>
      </c>
      <c r="F58" s="12">
        <v>0</v>
      </c>
      <c r="G58" s="12">
        <f t="shared" si="1"/>
        <v>0</v>
      </c>
      <c r="H58"/>
      <c r="I58"/>
    </row>
    <row r="59" spans="1:9" ht="63" customHeight="1" x14ac:dyDescent="0.25">
      <c r="A59" s="4" t="s">
        <v>71</v>
      </c>
      <c r="B59" s="10">
        <v>4711276</v>
      </c>
      <c r="C59" s="12">
        <v>2270</v>
      </c>
      <c r="D59" s="12">
        <v>0</v>
      </c>
      <c r="E59" s="12">
        <f t="shared" si="0"/>
        <v>0</v>
      </c>
      <c r="F59" s="12"/>
      <c r="G59" s="12"/>
      <c r="H59"/>
      <c r="I59"/>
    </row>
    <row r="60" spans="1:9" ht="91.5" customHeight="1" x14ac:dyDescent="0.25">
      <c r="A60" s="4" t="s">
        <v>47</v>
      </c>
      <c r="B60" s="10">
        <v>4711291</v>
      </c>
      <c r="C60" s="12">
        <v>3192</v>
      </c>
      <c r="D60" s="12">
        <v>0</v>
      </c>
      <c r="E60" s="15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81.75" customHeight="1" x14ac:dyDescent="0.25">
      <c r="A61" s="4" t="s">
        <v>48</v>
      </c>
      <c r="B61" s="10">
        <v>4711292</v>
      </c>
      <c r="C61" s="12">
        <v>8045.3</v>
      </c>
      <c r="D61" s="12">
        <v>0</v>
      </c>
      <c r="E61" s="12">
        <f t="shared" si="0"/>
        <v>0</v>
      </c>
      <c r="F61" s="12">
        <v>0</v>
      </c>
      <c r="G61" s="12">
        <f t="shared" si="1"/>
        <v>0</v>
      </c>
      <c r="H61"/>
      <c r="I61"/>
    </row>
    <row r="62" spans="1:9" ht="55.5" customHeight="1" x14ac:dyDescent="0.25">
      <c r="A62" s="4" t="s">
        <v>52</v>
      </c>
      <c r="B62" s="10">
        <v>4711403</v>
      </c>
      <c r="C62" s="12">
        <v>31274.1</v>
      </c>
      <c r="D62" s="12">
        <v>31260.400000000001</v>
      </c>
      <c r="E62" s="12">
        <f t="shared" si="0"/>
        <v>99.95619378335428</v>
      </c>
      <c r="F62" s="12">
        <v>0</v>
      </c>
      <c r="G62" s="12">
        <f t="shared" si="1"/>
        <v>31260.400000000001</v>
      </c>
      <c r="H62"/>
      <c r="I62"/>
    </row>
    <row r="63" spans="1:9" ht="21.75" customHeight="1" x14ac:dyDescent="0.25">
      <c r="A63" s="2" t="s">
        <v>9</v>
      </c>
      <c r="B63" s="3">
        <v>4713000</v>
      </c>
      <c r="C63" s="11">
        <f>SUM(C64:C71)</f>
        <v>33867.9</v>
      </c>
      <c r="D63" s="11">
        <f>SUM(D64:D71)</f>
        <v>19362</v>
      </c>
      <c r="E63" s="11">
        <f>D63/C63*100</f>
        <v>57.169177894112124</v>
      </c>
      <c r="F63" s="11">
        <f>SUM(F64:F71)</f>
        <v>46056.700000000004</v>
      </c>
      <c r="G63" s="11">
        <f>D63-F63</f>
        <v>-26694.700000000004</v>
      </c>
      <c r="H63"/>
      <c r="I63"/>
    </row>
    <row r="64" spans="1:9" ht="39" customHeight="1" x14ac:dyDescent="0.25">
      <c r="A64" s="4" t="s">
        <v>33</v>
      </c>
      <c r="B64" s="10">
        <v>4713031</v>
      </c>
      <c r="C64" s="12">
        <v>140.80000000000001</v>
      </c>
      <c r="D64" s="12">
        <v>0</v>
      </c>
      <c r="E64" s="12">
        <f t="shared" ref="E64:E65" si="5">D64/C64*100</f>
        <v>0</v>
      </c>
      <c r="F64" s="12">
        <v>0</v>
      </c>
      <c r="G64" s="12">
        <f t="shared" ref="G64:G66" si="6">D64-F64</f>
        <v>0</v>
      </c>
      <c r="H64"/>
      <c r="I64"/>
    </row>
    <row r="65" spans="1:9" s="13" customFormat="1" ht="34.5" customHeight="1" x14ac:dyDescent="0.25">
      <c r="A65" s="4" t="s">
        <v>34</v>
      </c>
      <c r="B65" s="10">
        <v>4713105</v>
      </c>
      <c r="C65" s="12">
        <v>0</v>
      </c>
      <c r="D65" s="12">
        <v>0</v>
      </c>
      <c r="E65" s="14" t="e">
        <f t="shared" si="5"/>
        <v>#DIV/0!</v>
      </c>
      <c r="F65" s="12">
        <v>74.3</v>
      </c>
      <c r="G65" s="12">
        <f t="shared" si="6"/>
        <v>-74.3</v>
      </c>
    </row>
    <row r="66" spans="1:9" ht="72.75" customHeight="1" x14ac:dyDescent="0.25">
      <c r="A66" s="4" t="s">
        <v>61</v>
      </c>
      <c r="B66" s="10">
        <v>4713121</v>
      </c>
      <c r="C66" s="12">
        <v>1581.8</v>
      </c>
      <c r="D66" s="12">
        <v>0</v>
      </c>
      <c r="E66" s="12">
        <v>0</v>
      </c>
      <c r="F66" s="12">
        <v>0</v>
      </c>
      <c r="G66" s="12">
        <f t="shared" si="6"/>
        <v>0</v>
      </c>
      <c r="H66"/>
      <c r="I66"/>
    </row>
    <row r="67" spans="1:9" ht="43.5" customHeight="1" x14ac:dyDescent="0.25">
      <c r="A67" s="4" t="s">
        <v>63</v>
      </c>
      <c r="B67" s="10">
        <v>4713132</v>
      </c>
      <c r="C67" s="12">
        <v>5073.3</v>
      </c>
      <c r="D67" s="12">
        <v>3891.8</v>
      </c>
      <c r="E67" s="12">
        <f t="shared" si="0"/>
        <v>76.711410718861501</v>
      </c>
      <c r="F67" s="12">
        <v>1161.0999999999999</v>
      </c>
      <c r="G67" s="12">
        <f t="shared" si="1"/>
        <v>2730.7000000000003</v>
      </c>
      <c r="H67"/>
      <c r="I67"/>
    </row>
    <row r="68" spans="1:9" ht="247.5" customHeight="1" x14ac:dyDescent="0.25">
      <c r="A68" s="4" t="s">
        <v>49</v>
      </c>
      <c r="B68" s="10">
        <v>4713221</v>
      </c>
      <c r="C68" s="12">
        <v>0</v>
      </c>
      <c r="D68" s="12">
        <v>0</v>
      </c>
      <c r="E68" s="14" t="e">
        <f t="shared" si="0"/>
        <v>#DIV/0!</v>
      </c>
      <c r="F68" s="12">
        <v>12204.8</v>
      </c>
      <c r="G68" s="12">
        <f t="shared" si="1"/>
        <v>-12204.8</v>
      </c>
      <c r="H68"/>
      <c r="I68"/>
    </row>
    <row r="69" spans="1:9" ht="251.25" customHeight="1" x14ac:dyDescent="0.25">
      <c r="A69" s="4" t="s">
        <v>42</v>
      </c>
      <c r="B69" s="10">
        <v>4713222</v>
      </c>
      <c r="C69" s="12">
        <v>0</v>
      </c>
      <c r="D69" s="12">
        <v>0</v>
      </c>
      <c r="E69" s="14" t="e">
        <f t="shared" si="0"/>
        <v>#DIV/0!</v>
      </c>
      <c r="F69" s="12">
        <v>24848.7</v>
      </c>
      <c r="G69" s="12">
        <f t="shared" si="1"/>
        <v>-24848.7</v>
      </c>
      <c r="H69"/>
      <c r="I69"/>
    </row>
    <row r="70" spans="1:9" ht="167.25" customHeight="1" x14ac:dyDescent="0.25">
      <c r="A70" s="4" t="s">
        <v>50</v>
      </c>
      <c r="B70" s="10">
        <v>4713223</v>
      </c>
      <c r="C70" s="12">
        <v>0</v>
      </c>
      <c r="D70" s="12">
        <v>0</v>
      </c>
      <c r="E70" s="14" t="e">
        <f t="shared" si="0"/>
        <v>#DIV/0!</v>
      </c>
      <c r="F70" s="12">
        <v>7767.8</v>
      </c>
      <c r="G70" s="12">
        <f t="shared" si="1"/>
        <v>-7767.8</v>
      </c>
      <c r="H70"/>
      <c r="I70"/>
    </row>
    <row r="71" spans="1:9" ht="259.5" customHeight="1" x14ac:dyDescent="0.25">
      <c r="A71" s="4" t="s">
        <v>68</v>
      </c>
      <c r="B71" s="10">
        <v>4713225</v>
      </c>
      <c r="C71" s="12">
        <v>27072</v>
      </c>
      <c r="D71" s="12">
        <v>15470.2</v>
      </c>
      <c r="E71" s="12">
        <f t="shared" si="0"/>
        <v>57.144651300236404</v>
      </c>
      <c r="F71" s="12">
        <v>0</v>
      </c>
      <c r="G71" s="12">
        <f t="shared" si="1"/>
        <v>15470.2</v>
      </c>
      <c r="H71"/>
      <c r="I71"/>
    </row>
    <row r="72" spans="1:9" ht="21.75" customHeight="1" x14ac:dyDescent="0.25">
      <c r="A72" s="2" t="s">
        <v>11</v>
      </c>
      <c r="B72" s="3">
        <v>4714000</v>
      </c>
      <c r="C72" s="11">
        <f>SUM(C73:C74)</f>
        <v>4820</v>
      </c>
      <c r="D72" s="11">
        <f>SUM(D73:D74)</f>
        <v>1469.8</v>
      </c>
      <c r="E72" s="11">
        <f t="shared" si="0"/>
        <v>30.493775933609957</v>
      </c>
      <c r="F72" s="11">
        <f>SUM(F73:F74)</f>
        <v>1337.3999999999999</v>
      </c>
      <c r="G72" s="11">
        <f>D72-F72</f>
        <v>132.40000000000009</v>
      </c>
      <c r="H72"/>
      <c r="I72"/>
    </row>
    <row r="73" spans="1:9" ht="21.75" customHeight="1" x14ac:dyDescent="0.25">
      <c r="A73" s="4" t="s">
        <v>23</v>
      </c>
      <c r="B73" s="10">
        <v>4714030</v>
      </c>
      <c r="C73" s="12">
        <v>0</v>
      </c>
      <c r="D73" s="12">
        <v>0</v>
      </c>
      <c r="E73" s="14" t="e">
        <f t="shared" si="0"/>
        <v>#DIV/0!</v>
      </c>
      <c r="F73" s="12">
        <v>0.1</v>
      </c>
      <c r="G73" s="12">
        <f t="shared" ref="G73" si="7">D73-F73</f>
        <v>-0.1</v>
      </c>
      <c r="H73"/>
      <c r="I73"/>
    </row>
    <row r="74" spans="1:9" ht="34.5" customHeight="1" x14ac:dyDescent="0.25">
      <c r="A74" s="4" t="s">
        <v>24</v>
      </c>
      <c r="B74" s="10">
        <v>4714060</v>
      </c>
      <c r="C74" s="12">
        <v>4820</v>
      </c>
      <c r="D74" s="12">
        <v>1469.8</v>
      </c>
      <c r="E74" s="12">
        <f t="shared" si="0"/>
        <v>30.493775933609957</v>
      </c>
      <c r="F74" s="12">
        <v>1337.3</v>
      </c>
      <c r="G74" s="12">
        <f t="shared" si="1"/>
        <v>132.5</v>
      </c>
      <c r="H74"/>
      <c r="I74"/>
    </row>
    <row r="75" spans="1:9" ht="21.75" customHeight="1" x14ac:dyDescent="0.25">
      <c r="A75" s="2" t="s">
        <v>12</v>
      </c>
      <c r="B75" s="3">
        <v>4715000</v>
      </c>
      <c r="C75" s="11">
        <f>C76</f>
        <v>5326.8</v>
      </c>
      <c r="D75" s="11">
        <f t="shared" ref="D75:F75" si="8">D76</f>
        <v>120.9</v>
      </c>
      <c r="E75" s="11">
        <f t="shared" si="0"/>
        <v>2.2696553277765261</v>
      </c>
      <c r="F75" s="11">
        <f t="shared" si="8"/>
        <v>45.7</v>
      </c>
      <c r="G75" s="11">
        <f t="shared" si="1"/>
        <v>75.2</v>
      </c>
      <c r="H75"/>
      <c r="I75"/>
    </row>
    <row r="76" spans="1:9" ht="44.25" customHeight="1" x14ac:dyDescent="0.25">
      <c r="A76" s="4" t="s">
        <v>65</v>
      </c>
      <c r="B76" s="10">
        <v>4715031</v>
      </c>
      <c r="C76" s="12">
        <v>5326.8</v>
      </c>
      <c r="D76" s="12">
        <v>120.9</v>
      </c>
      <c r="E76" s="12">
        <f t="shared" si="0"/>
        <v>2.2696553277765261</v>
      </c>
      <c r="F76" s="12">
        <v>45.7</v>
      </c>
      <c r="G76" s="12">
        <f t="shared" si="1"/>
        <v>75.2</v>
      </c>
      <c r="H76"/>
      <c r="I76"/>
    </row>
    <row r="77" spans="1:9" ht="21.75" customHeight="1" x14ac:dyDescent="0.25">
      <c r="A77" s="2" t="s">
        <v>13</v>
      </c>
      <c r="B77" s="3">
        <v>4716000</v>
      </c>
      <c r="C77" s="11">
        <f>SUM(C78:C80)</f>
        <v>228685.90000000002</v>
      </c>
      <c r="D77" s="11">
        <f>SUM(D78:D80)</f>
        <v>15307.4</v>
      </c>
      <c r="E77" s="11">
        <f t="shared" si="0"/>
        <v>6.6936352437994646</v>
      </c>
      <c r="F77" s="11">
        <f>SUM(F78:F80)</f>
        <v>21031.3</v>
      </c>
      <c r="G77" s="11">
        <f t="shared" si="1"/>
        <v>-5723.9</v>
      </c>
      <c r="H77"/>
      <c r="I77"/>
    </row>
    <row r="78" spans="1:9" ht="32.25" customHeight="1" x14ac:dyDescent="0.25">
      <c r="A78" s="4" t="s">
        <v>27</v>
      </c>
      <c r="B78" s="10">
        <v>4716011</v>
      </c>
      <c r="C78" s="12">
        <v>185461.2</v>
      </c>
      <c r="D78" s="12">
        <v>9612.5</v>
      </c>
      <c r="E78" s="12">
        <f t="shared" si="0"/>
        <v>5.1830248051883627</v>
      </c>
      <c r="F78" s="12">
        <v>14420.2</v>
      </c>
      <c r="G78" s="12">
        <f t="shared" si="1"/>
        <v>-4807.7000000000007</v>
      </c>
      <c r="H78"/>
      <c r="I78"/>
    </row>
    <row r="79" spans="1:9" ht="31.5" customHeight="1" x14ac:dyDescent="0.25">
      <c r="A79" s="4" t="s">
        <v>28</v>
      </c>
      <c r="B79" s="10">
        <v>4716015</v>
      </c>
      <c r="C79" s="12">
        <v>43224.7</v>
      </c>
      <c r="D79" s="12">
        <v>5694.9</v>
      </c>
      <c r="E79" s="12">
        <f t="shared" si="0"/>
        <v>13.175105900098785</v>
      </c>
      <c r="F79" s="12">
        <v>6517.3</v>
      </c>
      <c r="G79" s="12">
        <f t="shared" si="1"/>
        <v>-822.40000000000055</v>
      </c>
      <c r="H79"/>
      <c r="I79"/>
    </row>
    <row r="80" spans="1:9" ht="33" customHeight="1" x14ac:dyDescent="0.25">
      <c r="A80" s="4" t="s">
        <v>36</v>
      </c>
      <c r="B80" s="10">
        <v>4716017</v>
      </c>
      <c r="C80" s="12">
        <v>0</v>
      </c>
      <c r="D80" s="12">
        <v>0</v>
      </c>
      <c r="E80" s="14" t="e">
        <f t="shared" si="0"/>
        <v>#DIV/0!</v>
      </c>
      <c r="F80" s="12">
        <v>93.8</v>
      </c>
      <c r="G80" s="12">
        <f t="shared" si="1"/>
        <v>-93.8</v>
      </c>
      <c r="H80"/>
      <c r="I80"/>
    </row>
    <row r="81" spans="1:9" ht="21" customHeight="1" x14ac:dyDescent="0.25">
      <c r="A81" s="2" t="s">
        <v>18</v>
      </c>
      <c r="B81" s="3">
        <v>4710000</v>
      </c>
      <c r="C81" s="11">
        <f>C82+C83</f>
        <v>718244.3</v>
      </c>
      <c r="D81" s="11">
        <f>D82+D83</f>
        <v>156269.5</v>
      </c>
      <c r="E81" s="11">
        <f t="shared" si="0"/>
        <v>21.757151431622916</v>
      </c>
      <c r="F81" s="11">
        <f>F82+F83</f>
        <v>2677.2</v>
      </c>
      <c r="G81" s="11">
        <f t="shared" si="1"/>
        <v>153592.29999999999</v>
      </c>
      <c r="H81"/>
      <c r="I81"/>
    </row>
    <row r="82" spans="1:9" ht="21" customHeight="1" x14ac:dyDescent="0.25">
      <c r="A82" s="4" t="s">
        <v>41</v>
      </c>
      <c r="B82" s="10">
        <v>4711300</v>
      </c>
      <c r="C82" s="12">
        <v>638244.30000000005</v>
      </c>
      <c r="D82" s="12">
        <v>142794.9</v>
      </c>
      <c r="E82" s="12">
        <f t="shared" si="0"/>
        <v>22.373078772501373</v>
      </c>
      <c r="F82" s="12">
        <v>0</v>
      </c>
      <c r="G82" s="12">
        <f t="shared" si="1"/>
        <v>142794.9</v>
      </c>
      <c r="H82"/>
      <c r="I82"/>
    </row>
    <row r="83" spans="1:9" ht="21" customHeight="1" x14ac:dyDescent="0.25">
      <c r="A83" s="4" t="s">
        <v>43</v>
      </c>
      <c r="B83" s="10">
        <v>4713250</v>
      </c>
      <c r="C83" s="12">
        <v>80000</v>
      </c>
      <c r="D83" s="12">
        <v>13474.6</v>
      </c>
      <c r="E83" s="12">
        <f t="shared" si="0"/>
        <v>16.843250000000001</v>
      </c>
      <c r="F83" s="12">
        <v>2677.2</v>
      </c>
      <c r="G83" s="12">
        <f t="shared" si="1"/>
        <v>10797.400000000001</v>
      </c>
      <c r="H83"/>
      <c r="I83"/>
    </row>
    <row r="84" spans="1:9" ht="21" customHeight="1" x14ac:dyDescent="0.25">
      <c r="A84" s="2" t="s">
        <v>72</v>
      </c>
      <c r="B84" s="3">
        <v>4718700</v>
      </c>
      <c r="C84" s="11">
        <f>C85</f>
        <v>8179.3</v>
      </c>
      <c r="D84" s="11">
        <f>D85</f>
        <v>0</v>
      </c>
      <c r="E84" s="12">
        <f t="shared" si="0"/>
        <v>0</v>
      </c>
      <c r="F84" s="11">
        <f>F85</f>
        <v>0</v>
      </c>
      <c r="G84" s="11">
        <f t="shared" si="1"/>
        <v>0</v>
      </c>
      <c r="H84"/>
      <c r="I84"/>
    </row>
    <row r="85" spans="1:9" ht="53.25" customHeight="1" x14ac:dyDescent="0.25">
      <c r="A85" s="4" t="s">
        <v>73</v>
      </c>
      <c r="B85" s="10">
        <v>4718741</v>
      </c>
      <c r="C85" s="12">
        <v>8179.3</v>
      </c>
      <c r="D85" s="12">
        <v>0</v>
      </c>
      <c r="E85" s="12">
        <f t="shared" si="0"/>
        <v>0</v>
      </c>
      <c r="F85" s="12">
        <v>0</v>
      </c>
      <c r="G85" s="12">
        <f t="shared" si="1"/>
        <v>0</v>
      </c>
      <c r="H85"/>
      <c r="I85"/>
    </row>
    <row r="86" spans="1:9" ht="21.75" customHeight="1" x14ac:dyDescent="0.25">
      <c r="A86" s="2" t="s">
        <v>16</v>
      </c>
      <c r="B86" s="3"/>
      <c r="C86" s="11">
        <f>C48+C50+C63+C72+C75+C77+C81+C84</f>
        <v>1465008.8</v>
      </c>
      <c r="D86" s="11">
        <f>D48+D50+D63+D72+D75+D77+D81+D84</f>
        <v>295649.7</v>
      </c>
      <c r="E86" s="11">
        <f t="shared" si="0"/>
        <v>20.18074567197139</v>
      </c>
      <c r="F86" s="11">
        <f>F48+F50+F63+F72+F75+F77+F81+F84</f>
        <v>245741.30000000002</v>
      </c>
      <c r="G86" s="11">
        <f>D86-F86</f>
        <v>49908.399999999994</v>
      </c>
      <c r="H86"/>
      <c r="I86"/>
    </row>
    <row r="87" spans="1:9" ht="21.75" customHeight="1" x14ac:dyDescent="0.25">
      <c r="A87" s="2" t="s">
        <v>17</v>
      </c>
      <c r="B87" s="3"/>
      <c r="C87" s="11">
        <f>C46+C86</f>
        <v>4781152.0999999996</v>
      </c>
      <c r="D87" s="11">
        <f>D46+D86</f>
        <v>2393268.8000000007</v>
      </c>
      <c r="E87" s="11">
        <f t="shared" si="0"/>
        <v>50.056320107448606</v>
      </c>
      <c r="F87" s="11">
        <f>F46+F86</f>
        <v>1926846.7999999998</v>
      </c>
      <c r="G87" s="11">
        <f t="shared" si="1"/>
        <v>466422.00000000093</v>
      </c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H93"/>
      <c r="I93"/>
    </row>
    <row r="94" spans="1:9" x14ac:dyDescent="0.25">
      <c r="H94"/>
      <c r="I94"/>
    </row>
    <row r="95" spans="1:9" x14ac:dyDescent="0.25"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1" spans="1:9" x14ac:dyDescent="0.25">
      <c r="A121"/>
      <c r="B121"/>
      <c r="C121"/>
      <c r="D121"/>
      <c r="E121"/>
      <c r="F121"/>
      <c r="G121"/>
      <c r="H121"/>
      <c r="I121"/>
    </row>
  </sheetData>
  <mergeCells count="3">
    <mergeCell ref="A1:G1"/>
    <mergeCell ref="A2:G2"/>
    <mergeCell ref="A3:G3"/>
  </mergeCells>
  <pageMargins left="0.59055118110236227" right="0.19685039370078741" top="3.937007874015748E-2" bottom="3.937007874015748E-2" header="3.937007874015748E-2" footer="3.937007874015748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січень-серпень 2025</vt:lpstr>
      <vt:lpstr>'січень-серпень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2025-09-17T08:12:07Z</dcterms:modified>
</cp:coreProperties>
</file>