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445" windowWidth="15120" windowHeight="5670" tabRatio="845"/>
  </bookViews>
  <sheets>
    <sheet name="січень-червень 2025" sheetId="6" r:id="rId1"/>
  </sheets>
  <definedNames>
    <definedName name="_xlnm.Print_Titles" localSheetId="0">'січень-червень 2025'!$5:$6</definedName>
  </definedNames>
  <calcPr calcId="145621" refMode="R1C1"/>
</workbook>
</file>

<file path=xl/calcChain.xml><?xml version="1.0" encoding="utf-8"?>
<calcChain xmlns="http://schemas.openxmlformats.org/spreadsheetml/2006/main">
  <c r="G67" i="6" l="1"/>
  <c r="F67" i="6"/>
  <c r="D67" i="6"/>
  <c r="E67" i="6" s="1"/>
  <c r="C67" i="6"/>
  <c r="G68" i="6"/>
  <c r="E68" i="6"/>
  <c r="G66" i="6"/>
  <c r="G63" i="6"/>
  <c r="E63" i="6"/>
  <c r="G59" i="6"/>
  <c r="G58" i="6"/>
  <c r="G25" i="6"/>
  <c r="F61" i="6"/>
  <c r="G61" i="6" s="1"/>
  <c r="D61" i="6"/>
  <c r="C61" i="6"/>
  <c r="E66" i="6"/>
  <c r="E59" i="6"/>
  <c r="E58" i="6"/>
  <c r="G55" i="6"/>
  <c r="E55" i="6"/>
  <c r="C10" i="6"/>
  <c r="E25" i="6"/>
  <c r="G77" i="6"/>
  <c r="E77" i="6"/>
  <c r="G76" i="6"/>
  <c r="E76" i="6"/>
  <c r="F75" i="6"/>
  <c r="D75" i="6"/>
  <c r="G75" i="6" s="1"/>
  <c r="C75" i="6"/>
  <c r="G74" i="6"/>
  <c r="E74" i="6"/>
  <c r="G73" i="6"/>
  <c r="E73" i="6"/>
  <c r="F72" i="6"/>
  <c r="D72" i="6"/>
  <c r="G72" i="6" s="1"/>
  <c r="C72" i="6"/>
  <c r="E72" i="6" s="1"/>
  <c r="G71" i="6"/>
  <c r="E71" i="6"/>
  <c r="F70" i="6"/>
  <c r="D70" i="6"/>
  <c r="G70" i="6" s="1"/>
  <c r="C70" i="6"/>
  <c r="G69" i="6"/>
  <c r="E69" i="6"/>
  <c r="G65" i="6"/>
  <c r="E65" i="6"/>
  <c r="G64" i="6"/>
  <c r="G62" i="6"/>
  <c r="E62" i="6"/>
  <c r="G60" i="6"/>
  <c r="E60" i="6"/>
  <c r="G57" i="6"/>
  <c r="E57" i="6"/>
  <c r="G56" i="6"/>
  <c r="E56" i="6"/>
  <c r="G54" i="6"/>
  <c r="E54" i="6"/>
  <c r="G53" i="6"/>
  <c r="E53" i="6"/>
  <c r="G52" i="6"/>
  <c r="E52" i="6"/>
  <c r="G51" i="6"/>
  <c r="E51" i="6"/>
  <c r="G50" i="6"/>
  <c r="E50" i="6"/>
  <c r="F49" i="6"/>
  <c r="D49" i="6"/>
  <c r="C49" i="6"/>
  <c r="G48" i="6"/>
  <c r="E48" i="6"/>
  <c r="G47" i="6"/>
  <c r="F47" i="6"/>
  <c r="D47" i="6"/>
  <c r="C47" i="6"/>
  <c r="G44" i="6"/>
  <c r="E44" i="6"/>
  <c r="F43" i="6"/>
  <c r="D43" i="6"/>
  <c r="C43" i="6"/>
  <c r="E43" i="6" s="1"/>
  <c r="G42" i="6"/>
  <c r="E42" i="6"/>
  <c r="G41" i="6"/>
  <c r="E41" i="6"/>
  <c r="F40" i="6"/>
  <c r="D40" i="6"/>
  <c r="C40" i="6"/>
  <c r="G39" i="6"/>
  <c r="E39" i="6"/>
  <c r="G38" i="6"/>
  <c r="E38" i="6"/>
  <c r="G37" i="6"/>
  <c r="E37" i="6"/>
  <c r="F36" i="6"/>
  <c r="D36" i="6"/>
  <c r="C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F27" i="6"/>
  <c r="D27" i="6"/>
  <c r="C27" i="6"/>
  <c r="G26" i="6"/>
  <c r="E26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F10" i="6"/>
  <c r="D10" i="6"/>
  <c r="G9" i="6"/>
  <c r="E9" i="6"/>
  <c r="F8" i="6"/>
  <c r="D8" i="6"/>
  <c r="G8" i="6" s="1"/>
  <c r="C8" i="6"/>
  <c r="F78" i="6" l="1"/>
  <c r="G43" i="6"/>
  <c r="G40" i="6"/>
  <c r="G36" i="6"/>
  <c r="G27" i="6"/>
  <c r="F45" i="6"/>
  <c r="G10" i="6"/>
  <c r="D78" i="6"/>
  <c r="E61" i="6"/>
  <c r="G49" i="6"/>
  <c r="C78" i="6"/>
  <c r="C45" i="6"/>
  <c r="E36" i="6"/>
  <c r="E10" i="6"/>
  <c r="D45" i="6"/>
  <c r="E47" i="6"/>
  <c r="E8" i="6"/>
  <c r="E27" i="6"/>
  <c r="E40" i="6"/>
  <c r="E49" i="6"/>
  <c r="E70" i="6"/>
  <c r="E75" i="6"/>
  <c r="G78" i="6" l="1"/>
  <c r="F79" i="6"/>
  <c r="E78" i="6"/>
  <c r="C79" i="6"/>
  <c r="G45" i="6"/>
  <c r="E45" i="6"/>
  <c r="D79" i="6"/>
  <c r="G79" i="6" l="1"/>
  <c r="E79" i="6"/>
</calcChain>
</file>

<file path=xl/sharedStrings.xml><?xml version="1.0" encoding="utf-8"?>
<sst xmlns="http://schemas.openxmlformats.org/spreadsheetml/2006/main" count="86" uniqueCount="66">
  <si>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</si>
  <si>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</si>
  <si>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</si>
  <si>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</si>
  <si>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</si>
  <si>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</si>
  <si>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</si>
  <si>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</si>
  <si>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</si>
  <si>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</si>
  <si>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</si>
  <si>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</si>
  <si>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</si>
  <si>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</si>
  <si>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</si>
  <si>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</si>
  <si>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</si>
  <si>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</si>
  <si>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</si>
  <si>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</si>
  <si>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</si>
  <si>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</si>
  <si>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</si>
  <si>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</si>
  <si>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</si>
  <si>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</si>
  <si>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</si>
  <si>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</si>
  <si>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</si>
  <si>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</si>
  <si>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</si>
  <si>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</si>
  <si>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</si>
  <si>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</si>
  <si>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</si>
  <si>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</si>
  <si>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</si>
  <si>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</si>
  <si>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</si>
  <si>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</si>
  <si>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</si>
  <si>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</si>
  <si>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5=4/3*100</t>
  </si>
  <si>
    <t>7=4-6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</si>
  <si>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</si>
  <si>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</si>
  <si>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Виконано станом на 01.07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</si>
  <si>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</si>
  <si>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</si>
  <si>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</si>
  <si>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</si>
  <si>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</si>
  <si>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</si>
  <si>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</si>
  <si>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</si>
  <si>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</si>
  <si>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</si>
  <si>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</si>
  <si>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</si>
  <si>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</si>
  <si>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</si>
  <si>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</si>
  <si>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</si>
  <si>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щодо використання бюджетних коштів за січень - червень 2025 року</t>
  </si>
  <si>
    <t>Виконано станом на 01.07 2025 року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</si>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</sst>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topLeftCell="A7" workbookViewId="0">
      <selection activeCell="R11" sqref="R1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63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48</v>
      </c>
      <c r="D5" s="3" t="s">
        <v>64</v>
      </c>
      <c r="E5" s="3" t="s">
        <v>35</v>
      </c>
      <c r="F5" s="3" t="s">
        <v>46</v>
      </c>
      <c r="G5" s="3" t="s">
        <v>49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42</v>
      </c>
      <c r="F6" s="9">
        <v>6</v>
      </c>
      <c r="G6" s="9" t="s">
        <v>43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181744.8</v>
      </c>
      <c r="D8" s="11">
        <f>SUM(D9:D9)</f>
        <v>86296.2</v>
      </c>
      <c r="E8" s="11">
        <f>D8/C8*100</f>
        <v>47.482073764971545</v>
      </c>
      <c r="F8" s="11">
        <f>SUM(F9:F9)</f>
        <v>76237.8</v>
      </c>
      <c r="G8" s="11">
        <f>D8-F8</f>
        <v>10058.399999999994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181744.8</v>
      </c>
      <c r="D9" s="12">
        <v>86296.2</v>
      </c>
      <c r="E9" s="12">
        <f t="shared" ref="E9:E79" si="0">D9/C9*100</f>
        <v>47.482073764971545</v>
      </c>
      <c r="F9" s="12">
        <v>76237.8</v>
      </c>
      <c r="G9" s="12">
        <f t="shared" ref="G9:G79" si="1">D9-F9</f>
        <v>10058.399999999994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SUM(C11:C26)</f>
        <v>2737623.4999999995</v>
      </c>
      <c r="D10" s="11">
        <f>SUM(D11:D26)</f>
        <v>1597123.4</v>
      </c>
      <c r="E10" s="11">
        <f t="shared" si="0"/>
        <v>58.339775356253341</v>
      </c>
      <c r="F10" s="11">
        <f>SUM(F11:F26)</f>
        <v>1267221.5000000005</v>
      </c>
      <c r="G10" s="11">
        <f t="shared" si="1"/>
        <v>329901.89999999944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1003809.9</v>
      </c>
      <c r="D11" s="12">
        <v>524636</v>
      </c>
      <c r="E11" s="12">
        <f t="shared" si="0"/>
        <v>52.264477566917797</v>
      </c>
      <c r="F11" s="12">
        <v>333844.40000000002</v>
      </c>
      <c r="G11" s="12">
        <f t="shared" si="1"/>
        <v>190791.59999999998</v>
      </c>
      <c r="H11"/>
      <c r="I11"/>
    </row>
    <row r="12" spans="1:9" ht="45.75" customHeight="1" x14ac:dyDescent="0.25">
      <c r="A12" s="4" t="s">
        <v>37</v>
      </c>
      <c r="B12" s="10">
        <v>4711021</v>
      </c>
      <c r="C12" s="12">
        <v>848469.7</v>
      </c>
      <c r="D12" s="12">
        <v>427329.9</v>
      </c>
      <c r="E12" s="12">
        <f t="shared" si="0"/>
        <v>50.364780262630482</v>
      </c>
      <c r="F12" s="12">
        <v>365784.7</v>
      </c>
      <c r="G12" s="12">
        <f t="shared" si="1"/>
        <v>61545.200000000012</v>
      </c>
      <c r="H12"/>
      <c r="I12"/>
    </row>
    <row r="13" spans="1:9" ht="82.5" customHeight="1" x14ac:dyDescent="0.25">
      <c r="A13" s="4" t="s">
        <v>50</v>
      </c>
      <c r="B13" s="10">
        <v>4711022</v>
      </c>
      <c r="C13" s="12">
        <v>70134.8</v>
      </c>
      <c r="D13" s="12">
        <v>35206.1</v>
      </c>
      <c r="E13" s="12">
        <f t="shared" si="0"/>
        <v>50.197762023988091</v>
      </c>
      <c r="F13" s="12">
        <v>30236.400000000001</v>
      </c>
      <c r="G13" s="12">
        <f t="shared" si="1"/>
        <v>4969.6999999999971</v>
      </c>
      <c r="H13"/>
      <c r="I13"/>
    </row>
    <row r="14" spans="1:9" ht="44.25" customHeight="1" x14ac:dyDescent="0.25">
      <c r="A14" s="4" t="s">
        <v>38</v>
      </c>
      <c r="B14" s="10">
        <v>4711026</v>
      </c>
      <c r="C14" s="12">
        <v>2854.3</v>
      </c>
      <c r="D14" s="12">
        <v>971.2</v>
      </c>
      <c r="E14" s="12">
        <f t="shared" si="0"/>
        <v>34.025855726447816</v>
      </c>
      <c r="F14" s="12">
        <v>1138.3</v>
      </c>
      <c r="G14" s="12">
        <f t="shared" si="1"/>
        <v>-167.09999999999991</v>
      </c>
      <c r="H14"/>
      <c r="I14"/>
    </row>
    <row r="15" spans="1:9" ht="42.75" customHeight="1" x14ac:dyDescent="0.25">
      <c r="A15" s="4" t="s">
        <v>39</v>
      </c>
      <c r="B15" s="10">
        <v>4711031</v>
      </c>
      <c r="C15" s="12">
        <v>425866.2</v>
      </c>
      <c r="D15" s="12">
        <v>385726</v>
      </c>
      <c r="E15" s="12">
        <f t="shared" si="0"/>
        <v>90.574457423481832</v>
      </c>
      <c r="F15" s="12">
        <v>386857.7</v>
      </c>
      <c r="G15" s="12">
        <f t="shared" si="1"/>
        <v>-1131.7000000000116</v>
      </c>
      <c r="H15"/>
      <c r="I15"/>
    </row>
    <row r="16" spans="1:9" ht="80.25" customHeight="1" x14ac:dyDescent="0.25">
      <c r="A16" s="4" t="s">
        <v>51</v>
      </c>
      <c r="B16" s="10">
        <v>4711032</v>
      </c>
      <c r="C16" s="12">
        <v>21764.9</v>
      </c>
      <c r="D16" s="12">
        <v>19783.8</v>
      </c>
      <c r="E16" s="12">
        <f t="shared" si="0"/>
        <v>90.897729831058243</v>
      </c>
      <c r="F16" s="12">
        <v>19258.599999999999</v>
      </c>
      <c r="G16" s="12">
        <f t="shared" si="1"/>
        <v>525.20000000000073</v>
      </c>
      <c r="H16"/>
      <c r="I16"/>
    </row>
    <row r="17" spans="1:9" ht="45" customHeight="1" x14ac:dyDescent="0.25">
      <c r="A17" s="4" t="s">
        <v>29</v>
      </c>
      <c r="B17" s="10">
        <v>4711070</v>
      </c>
      <c r="C17" s="12">
        <v>152994.9</v>
      </c>
      <c r="D17" s="12">
        <v>75635.3</v>
      </c>
      <c r="E17" s="12">
        <f t="shared" si="0"/>
        <v>49.436484484123334</v>
      </c>
      <c r="F17" s="12">
        <v>52721.8</v>
      </c>
      <c r="G17" s="12">
        <f t="shared" si="1"/>
        <v>22913.5</v>
      </c>
      <c r="H17"/>
      <c r="I17"/>
    </row>
    <row r="18" spans="1:9" ht="32.25" customHeight="1" x14ac:dyDescent="0.25">
      <c r="A18" s="4" t="s">
        <v>52</v>
      </c>
      <c r="B18" s="10">
        <v>4711080</v>
      </c>
      <c r="C18" s="12">
        <v>113782.39999999999</v>
      </c>
      <c r="D18" s="12">
        <v>71809.399999999994</v>
      </c>
      <c r="E18" s="12">
        <f t="shared" si="0"/>
        <v>63.111166577607783</v>
      </c>
      <c r="F18" s="12">
        <v>51309.599999999999</v>
      </c>
      <c r="G18" s="12">
        <f t="shared" si="1"/>
        <v>20499.799999999996</v>
      </c>
      <c r="H18"/>
      <c r="I18"/>
    </row>
    <row r="19" spans="1:9" ht="30" customHeight="1" x14ac:dyDescent="0.25">
      <c r="A19" s="4" t="s">
        <v>20</v>
      </c>
      <c r="B19" s="10">
        <v>4711141</v>
      </c>
      <c r="C19" s="12">
        <v>43477.9</v>
      </c>
      <c r="D19" s="12">
        <v>21305.5</v>
      </c>
      <c r="E19" s="12">
        <f t="shared" si="0"/>
        <v>49.003056725370818</v>
      </c>
      <c r="F19" s="12">
        <v>21218</v>
      </c>
      <c r="G19" s="12">
        <f t="shared" si="1"/>
        <v>87.5</v>
      </c>
      <c r="H19"/>
      <c r="I19"/>
    </row>
    <row r="20" spans="1:9" ht="21.75" customHeight="1" x14ac:dyDescent="0.25">
      <c r="A20" s="4" t="s">
        <v>21</v>
      </c>
      <c r="B20" s="10">
        <v>4711142</v>
      </c>
      <c r="C20" s="12">
        <v>72.400000000000006</v>
      </c>
      <c r="D20" s="12">
        <v>29</v>
      </c>
      <c r="E20" s="12">
        <f t="shared" si="0"/>
        <v>40.055248618784525</v>
      </c>
      <c r="F20" s="12">
        <v>25.3</v>
      </c>
      <c r="G20" s="12">
        <f t="shared" si="1"/>
        <v>3.6999999999999993</v>
      </c>
      <c r="H20"/>
      <c r="I20"/>
    </row>
    <row r="21" spans="1:9" ht="31.5" customHeight="1" x14ac:dyDescent="0.25">
      <c r="A21" s="4" t="s">
        <v>31</v>
      </c>
      <c r="B21" s="10">
        <v>4711151</v>
      </c>
      <c r="C21" s="12">
        <v>4652.3999999999996</v>
      </c>
      <c r="D21" s="12">
        <v>2197.8000000000002</v>
      </c>
      <c r="E21" s="12">
        <f t="shared" si="0"/>
        <v>47.240134124322935</v>
      </c>
      <c r="F21" s="12">
        <v>1632.5</v>
      </c>
      <c r="G21" s="12">
        <f t="shared" si="1"/>
        <v>565.30000000000018</v>
      </c>
      <c r="H21"/>
      <c r="I21"/>
    </row>
    <row r="22" spans="1:9" ht="36" customHeight="1" x14ac:dyDescent="0.25">
      <c r="A22" s="4" t="s">
        <v>32</v>
      </c>
      <c r="B22" s="10">
        <v>4711152</v>
      </c>
      <c r="C22" s="12">
        <v>1789.6</v>
      </c>
      <c r="D22" s="12">
        <v>1626.8</v>
      </c>
      <c r="E22" s="12">
        <f t="shared" si="0"/>
        <v>90.902995082700045</v>
      </c>
      <c r="F22" s="12">
        <v>1583.6</v>
      </c>
      <c r="G22" s="12">
        <f t="shared" si="1"/>
        <v>43.200000000000045</v>
      </c>
      <c r="H22"/>
      <c r="I22"/>
    </row>
    <row r="23" spans="1:9" ht="84.75" customHeight="1" x14ac:dyDescent="0.25">
      <c r="A23" s="4" t="s">
        <v>53</v>
      </c>
      <c r="B23" s="10">
        <v>4711200</v>
      </c>
      <c r="C23" s="12">
        <v>2322.9</v>
      </c>
      <c r="D23" s="12">
        <v>1394.4</v>
      </c>
      <c r="E23" s="12">
        <f t="shared" si="0"/>
        <v>60.028412759912172</v>
      </c>
      <c r="F23" s="12">
        <v>905.2</v>
      </c>
      <c r="G23" s="12">
        <f t="shared" si="1"/>
        <v>489.20000000000005</v>
      </c>
      <c r="H23"/>
      <c r="I23"/>
    </row>
    <row r="24" spans="1:9" ht="69.75" customHeight="1" x14ac:dyDescent="0.25">
      <c r="A24" s="4" t="s">
        <v>36</v>
      </c>
      <c r="B24" s="10">
        <v>4711210</v>
      </c>
      <c r="C24" s="12">
        <v>0</v>
      </c>
      <c r="D24" s="12">
        <v>0</v>
      </c>
      <c r="E24" s="14" t="e">
        <f t="shared" si="0"/>
        <v>#DIV/0!</v>
      </c>
      <c r="F24" s="12">
        <v>705.4</v>
      </c>
      <c r="G24" s="12">
        <f t="shared" si="1"/>
        <v>-705.4</v>
      </c>
      <c r="H24"/>
      <c r="I24"/>
    </row>
    <row r="25" spans="1:9" ht="91.5" customHeight="1" x14ac:dyDescent="0.25">
      <c r="A25" s="4" t="s">
        <v>44</v>
      </c>
      <c r="B25" s="10">
        <v>4711291</v>
      </c>
      <c r="C25" s="12">
        <v>119.4</v>
      </c>
      <c r="D25" s="12">
        <v>0</v>
      </c>
      <c r="E25" s="15">
        <f t="shared" si="0"/>
        <v>0</v>
      </c>
      <c r="F25" s="12">
        <v>0</v>
      </c>
      <c r="G25" s="12">
        <f t="shared" si="1"/>
        <v>0</v>
      </c>
      <c r="H25"/>
      <c r="I25"/>
    </row>
    <row r="26" spans="1:9" ht="47.25" customHeight="1" x14ac:dyDescent="0.25">
      <c r="A26" s="4" t="s">
        <v>54</v>
      </c>
      <c r="B26" s="10">
        <v>4711600</v>
      </c>
      <c r="C26" s="12">
        <v>45511.8</v>
      </c>
      <c r="D26" s="12">
        <v>29472.2</v>
      </c>
      <c r="E26" s="12">
        <f t="shared" si="0"/>
        <v>64.757271740515648</v>
      </c>
      <c r="F26" s="12">
        <v>0</v>
      </c>
      <c r="G26" s="12">
        <f t="shared" si="1"/>
        <v>29472.2</v>
      </c>
      <c r="H26"/>
      <c r="I26"/>
    </row>
    <row r="27" spans="1:9" ht="21.75" customHeight="1" x14ac:dyDescent="0.25">
      <c r="A27" s="2" t="s">
        <v>9</v>
      </c>
      <c r="B27" s="3">
        <v>4713000</v>
      </c>
      <c r="C27" s="11">
        <f>SUM(C28:C35)</f>
        <v>67647.7</v>
      </c>
      <c r="D27" s="11">
        <f>SUM(D28:D35)</f>
        <v>32108.1</v>
      </c>
      <c r="E27" s="11">
        <f t="shared" si="0"/>
        <v>47.463697952775924</v>
      </c>
      <c r="F27" s="11">
        <f>SUM(F28:F35)</f>
        <v>27196.000000000004</v>
      </c>
      <c r="G27" s="11">
        <f t="shared" si="1"/>
        <v>4912.0999999999949</v>
      </c>
      <c r="H27"/>
      <c r="I27"/>
    </row>
    <row r="28" spans="1:9" s="13" customFormat="1" ht="34.5" customHeight="1" x14ac:dyDescent="0.25">
      <c r="A28" s="4" t="s">
        <v>34</v>
      </c>
      <c r="B28" s="10">
        <v>4713105</v>
      </c>
      <c r="C28" s="12">
        <v>26040</v>
      </c>
      <c r="D28" s="12">
        <v>11978.3</v>
      </c>
      <c r="E28" s="12">
        <f t="shared" si="0"/>
        <v>45.999615975422422</v>
      </c>
      <c r="F28" s="12">
        <v>9942.1</v>
      </c>
      <c r="G28" s="12">
        <f t="shared" si="1"/>
        <v>2036.1999999999989</v>
      </c>
    </row>
    <row r="29" spans="1:9" ht="48.75" customHeight="1" x14ac:dyDescent="0.25">
      <c r="A29" s="4" t="s">
        <v>55</v>
      </c>
      <c r="B29" s="10">
        <v>4713114</v>
      </c>
      <c r="C29" s="12">
        <v>91.5</v>
      </c>
      <c r="D29" s="12">
        <v>0</v>
      </c>
      <c r="E29" s="12">
        <f t="shared" si="0"/>
        <v>0</v>
      </c>
      <c r="F29" s="12">
        <v>0</v>
      </c>
      <c r="G29" s="12">
        <f t="shared" si="1"/>
        <v>0</v>
      </c>
      <c r="H29"/>
      <c r="I29"/>
    </row>
    <row r="30" spans="1:9" ht="71.25" customHeight="1" x14ac:dyDescent="0.25">
      <c r="A30" s="4" t="s">
        <v>56</v>
      </c>
      <c r="B30" s="10">
        <v>4713121</v>
      </c>
      <c r="C30" s="12">
        <v>16296</v>
      </c>
      <c r="D30" s="12">
        <v>7106.9</v>
      </c>
      <c r="E30" s="12">
        <f t="shared" si="0"/>
        <v>43.611315660284731</v>
      </c>
      <c r="F30" s="12">
        <v>6667.2</v>
      </c>
      <c r="G30" s="12">
        <f t="shared" si="1"/>
        <v>439.69999999999982</v>
      </c>
      <c r="H30"/>
      <c r="I30"/>
    </row>
    <row r="31" spans="1:9" ht="58.5" customHeight="1" x14ac:dyDescent="0.25">
      <c r="A31" s="4" t="s">
        <v>57</v>
      </c>
      <c r="B31" s="10">
        <v>4713124</v>
      </c>
      <c r="C31" s="12">
        <v>4176.1000000000004</v>
      </c>
      <c r="D31" s="12">
        <v>1950.9</v>
      </c>
      <c r="E31" s="12">
        <f t="shared" si="0"/>
        <v>46.715835348770376</v>
      </c>
      <c r="F31" s="12">
        <v>1214.9000000000001</v>
      </c>
      <c r="G31" s="12">
        <f t="shared" si="1"/>
        <v>736</v>
      </c>
      <c r="H31"/>
      <c r="I31"/>
    </row>
    <row r="32" spans="1:9" ht="45.75" customHeight="1" x14ac:dyDescent="0.25">
      <c r="A32" s="4" t="s">
        <v>58</v>
      </c>
      <c r="B32" s="10">
        <v>4713132</v>
      </c>
      <c r="C32" s="12">
        <v>20773.8</v>
      </c>
      <c r="D32" s="12">
        <v>10872.2</v>
      </c>
      <c r="E32" s="12">
        <f t="shared" si="0"/>
        <v>52.33611568417912</v>
      </c>
      <c r="F32" s="12">
        <v>9208.6</v>
      </c>
      <c r="G32" s="12">
        <f t="shared" si="1"/>
        <v>1663.6000000000004</v>
      </c>
      <c r="H32"/>
      <c r="I32"/>
    </row>
    <row r="33" spans="1:9" ht="45.75" customHeight="1" x14ac:dyDescent="0.25">
      <c r="A33" s="4" t="s">
        <v>59</v>
      </c>
      <c r="B33" s="10">
        <v>4713133</v>
      </c>
      <c r="C33" s="12">
        <v>150</v>
      </c>
      <c r="D33" s="12">
        <v>150</v>
      </c>
      <c r="E33" s="12">
        <f t="shared" si="0"/>
        <v>100</v>
      </c>
      <c r="F33" s="12">
        <v>100</v>
      </c>
      <c r="G33" s="12">
        <f t="shared" si="1"/>
        <v>50</v>
      </c>
      <c r="H33"/>
      <c r="I33"/>
    </row>
    <row r="34" spans="1:9" ht="22.5" customHeight="1" x14ac:dyDescent="0.25">
      <c r="A34" s="4" t="s">
        <v>10</v>
      </c>
      <c r="B34" s="10">
        <v>4713210</v>
      </c>
      <c r="C34" s="12">
        <v>0</v>
      </c>
      <c r="D34" s="12">
        <v>0</v>
      </c>
      <c r="E34" s="14" t="e">
        <f t="shared" si="0"/>
        <v>#DIV/0!</v>
      </c>
      <c r="F34" s="12">
        <v>7</v>
      </c>
      <c r="G34" s="12">
        <f t="shared" si="1"/>
        <v>-7</v>
      </c>
      <c r="H34"/>
      <c r="I34"/>
    </row>
    <row r="35" spans="1:9" ht="32.25" customHeight="1" x14ac:dyDescent="0.25">
      <c r="A35" s="4" t="s">
        <v>22</v>
      </c>
      <c r="B35" s="10">
        <v>4713242</v>
      </c>
      <c r="C35" s="12">
        <v>120.3</v>
      </c>
      <c r="D35" s="12">
        <v>49.8</v>
      </c>
      <c r="E35" s="12">
        <f t="shared" si="0"/>
        <v>41.396508728179548</v>
      </c>
      <c r="F35" s="12">
        <v>56.2</v>
      </c>
      <c r="G35" s="12">
        <f t="shared" si="1"/>
        <v>-6.4000000000000057</v>
      </c>
      <c r="H35"/>
      <c r="I35"/>
    </row>
    <row r="36" spans="1:9" ht="22.5" customHeight="1" x14ac:dyDescent="0.25">
      <c r="A36" s="2" t="s">
        <v>11</v>
      </c>
      <c r="B36" s="3">
        <v>4714000</v>
      </c>
      <c r="C36" s="11">
        <f>SUM(C37:C39)</f>
        <v>41049.9</v>
      </c>
      <c r="D36" s="11">
        <f>SUM(D37:D39)</f>
        <v>18704.100000000002</v>
      </c>
      <c r="E36" s="11">
        <f t="shared" si="0"/>
        <v>45.564301009259466</v>
      </c>
      <c r="F36" s="11">
        <f>SUM(F37:F39)</f>
        <v>14707.599999999999</v>
      </c>
      <c r="G36" s="11">
        <f t="shared" si="1"/>
        <v>3996.5000000000036</v>
      </c>
      <c r="H36"/>
      <c r="I36"/>
    </row>
    <row r="37" spans="1:9" ht="21.75" customHeight="1" x14ac:dyDescent="0.25">
      <c r="A37" s="4" t="s">
        <v>23</v>
      </c>
      <c r="B37" s="10">
        <v>4714030</v>
      </c>
      <c r="C37" s="12">
        <v>26231.7</v>
      </c>
      <c r="D37" s="12">
        <v>11196.5</v>
      </c>
      <c r="E37" s="12">
        <f t="shared" si="0"/>
        <v>42.683089544329953</v>
      </c>
      <c r="F37" s="12">
        <v>9638.9</v>
      </c>
      <c r="G37" s="12">
        <f t="shared" si="1"/>
        <v>1557.6000000000004</v>
      </c>
      <c r="H37"/>
      <c r="I37"/>
    </row>
    <row r="38" spans="1:9" ht="32.25" customHeight="1" x14ac:dyDescent="0.25">
      <c r="A38" s="4" t="s">
        <v>24</v>
      </c>
      <c r="B38" s="10">
        <v>4714060</v>
      </c>
      <c r="C38" s="12">
        <v>10814.4</v>
      </c>
      <c r="D38" s="12">
        <v>5627.9</v>
      </c>
      <c r="E38" s="12">
        <f t="shared" si="0"/>
        <v>52.040797455244856</v>
      </c>
      <c r="F38" s="12">
        <v>3355.7</v>
      </c>
      <c r="G38" s="12">
        <f t="shared" si="1"/>
        <v>2272.1999999999998</v>
      </c>
      <c r="H38"/>
      <c r="I38"/>
    </row>
    <row r="39" spans="1:9" ht="32.25" customHeight="1" x14ac:dyDescent="0.25">
      <c r="A39" s="4" t="s">
        <v>25</v>
      </c>
      <c r="B39" s="10">
        <v>4714081</v>
      </c>
      <c r="C39" s="12">
        <v>4003.8</v>
      </c>
      <c r="D39" s="12">
        <v>1879.7</v>
      </c>
      <c r="E39" s="12">
        <f t="shared" si="0"/>
        <v>46.947899495479298</v>
      </c>
      <c r="F39" s="12">
        <v>1713</v>
      </c>
      <c r="G39" s="12">
        <f t="shared" si="1"/>
        <v>166.70000000000005</v>
      </c>
      <c r="H39"/>
      <c r="I39"/>
    </row>
    <row r="40" spans="1:9" ht="21.75" customHeight="1" x14ac:dyDescent="0.25">
      <c r="A40" s="2" t="s">
        <v>12</v>
      </c>
      <c r="B40" s="3">
        <v>4715000</v>
      </c>
      <c r="C40" s="11">
        <f>C41+C42</f>
        <v>55296.9</v>
      </c>
      <c r="D40" s="11">
        <f t="shared" ref="D40:F40" si="2">D41+D42</f>
        <v>27797.5</v>
      </c>
      <c r="E40" s="11">
        <f t="shared" si="0"/>
        <v>50.269544947365944</v>
      </c>
      <c r="F40" s="11">
        <f t="shared" si="2"/>
        <v>20112.100000000002</v>
      </c>
      <c r="G40" s="11">
        <f t="shared" si="1"/>
        <v>7685.3999999999978</v>
      </c>
      <c r="H40"/>
      <c r="I40"/>
    </row>
    <row r="41" spans="1:9" ht="46.5" customHeight="1" x14ac:dyDescent="0.25">
      <c r="A41" s="4" t="s">
        <v>60</v>
      </c>
      <c r="B41" s="10">
        <v>4715031</v>
      </c>
      <c r="C41" s="12">
        <v>55146.9</v>
      </c>
      <c r="D41" s="12">
        <v>27648</v>
      </c>
      <c r="E41" s="12">
        <f t="shared" si="0"/>
        <v>50.135184389331044</v>
      </c>
      <c r="F41" s="12">
        <v>20051.7</v>
      </c>
      <c r="G41" s="12">
        <f t="shared" si="1"/>
        <v>7596.2999999999993</v>
      </c>
      <c r="H41"/>
      <c r="I41"/>
    </row>
    <row r="42" spans="1:9" ht="59.25" customHeight="1" x14ac:dyDescent="0.25">
      <c r="A42" s="4" t="s">
        <v>26</v>
      </c>
      <c r="B42" s="10">
        <v>4715061</v>
      </c>
      <c r="C42" s="12">
        <v>150</v>
      </c>
      <c r="D42" s="12">
        <v>149.5</v>
      </c>
      <c r="E42" s="12">
        <f t="shared" si="0"/>
        <v>99.666666666666671</v>
      </c>
      <c r="F42" s="12">
        <v>60.4</v>
      </c>
      <c r="G42" s="12">
        <f t="shared" si="1"/>
        <v>89.1</v>
      </c>
      <c r="H42"/>
      <c r="I42"/>
    </row>
    <row r="43" spans="1:9" ht="21.75" customHeight="1" x14ac:dyDescent="0.25">
      <c r="A43" s="2" t="s">
        <v>13</v>
      </c>
      <c r="B43" s="3">
        <v>4716000</v>
      </c>
      <c r="C43" s="11">
        <f>SUM(C44:C44)</f>
        <v>2816.7</v>
      </c>
      <c r="D43" s="11">
        <f>SUM(D44:D44)</f>
        <v>1406.6</v>
      </c>
      <c r="E43" s="11">
        <f t="shared" si="0"/>
        <v>49.93787055774488</v>
      </c>
      <c r="F43" s="11">
        <f>SUM(F44:F44)</f>
        <v>1256</v>
      </c>
      <c r="G43" s="11">
        <f t="shared" si="1"/>
        <v>150.59999999999991</v>
      </c>
      <c r="H43"/>
      <c r="I43"/>
    </row>
    <row r="44" spans="1:9" ht="33.75" customHeight="1" x14ac:dyDescent="0.25">
      <c r="A44" s="4" t="s">
        <v>27</v>
      </c>
      <c r="B44" s="10">
        <v>4716011</v>
      </c>
      <c r="C44" s="12">
        <v>2816.7</v>
      </c>
      <c r="D44" s="12">
        <v>1406.6</v>
      </c>
      <c r="E44" s="12">
        <f t="shared" si="0"/>
        <v>49.93787055774488</v>
      </c>
      <c r="F44" s="12">
        <v>1256</v>
      </c>
      <c r="G44" s="12">
        <f t="shared" si="1"/>
        <v>150.59999999999991</v>
      </c>
      <c r="H44"/>
      <c r="I44"/>
    </row>
    <row r="45" spans="1:9" ht="21.75" customHeight="1" x14ac:dyDescent="0.25">
      <c r="A45" s="2" t="s">
        <v>14</v>
      </c>
      <c r="B45" s="3"/>
      <c r="C45" s="11">
        <f>C8+C10+C27+C36+C40+C43</f>
        <v>3086179.4999999995</v>
      </c>
      <c r="D45" s="11">
        <f>D8+D10+D27+D36+D40+D43</f>
        <v>1763435.9000000001</v>
      </c>
      <c r="E45" s="11">
        <f t="shared" si="0"/>
        <v>57.139771034056842</v>
      </c>
      <c r="F45" s="11">
        <f>F8+F10+F27+F36+F40+F43</f>
        <v>1406731.0000000007</v>
      </c>
      <c r="G45" s="11">
        <f t="shared" si="1"/>
        <v>356704.89999999944</v>
      </c>
      <c r="H45"/>
      <c r="I45"/>
    </row>
    <row r="46" spans="1:9" ht="21.75" customHeight="1" x14ac:dyDescent="0.25">
      <c r="A46" s="3" t="s">
        <v>15</v>
      </c>
      <c r="B46" s="10"/>
      <c r="C46" s="12"/>
      <c r="D46" s="12"/>
      <c r="E46" s="11"/>
      <c r="F46" s="12"/>
      <c r="G46" s="11"/>
      <c r="H46"/>
      <c r="I46"/>
    </row>
    <row r="47" spans="1:9" ht="21.75" customHeight="1" x14ac:dyDescent="0.25">
      <c r="A47" s="2" t="s">
        <v>5</v>
      </c>
      <c r="B47" s="3">
        <v>4710100</v>
      </c>
      <c r="C47" s="11">
        <f>SUM(C48:C48)</f>
        <v>2144</v>
      </c>
      <c r="D47" s="11">
        <f>SUM(D48:D48)</f>
        <v>0</v>
      </c>
      <c r="E47" s="16">
        <f>D47/C47*100</f>
        <v>0</v>
      </c>
      <c r="F47" s="11">
        <f>SUM(F48:F48)</f>
        <v>0</v>
      </c>
      <c r="G47" s="11">
        <f>D47-F47</f>
        <v>0</v>
      </c>
      <c r="H47"/>
      <c r="I47"/>
    </row>
    <row r="48" spans="1:9" ht="36" customHeight="1" x14ac:dyDescent="0.25">
      <c r="A48" s="4" t="s">
        <v>7</v>
      </c>
      <c r="B48" s="10">
        <v>4710160</v>
      </c>
      <c r="C48" s="12">
        <v>2144</v>
      </c>
      <c r="D48" s="12">
        <v>0</v>
      </c>
      <c r="E48" s="15">
        <f t="shared" ref="E48" si="3">D48/C48*100</f>
        <v>0</v>
      </c>
      <c r="F48" s="12">
        <v>0</v>
      </c>
      <c r="G48" s="12">
        <f t="shared" ref="G48" si="4">D48-F48</f>
        <v>0</v>
      </c>
      <c r="H48"/>
      <c r="I48"/>
    </row>
    <row r="49" spans="1:9" ht="21.75" customHeight="1" x14ac:dyDescent="0.25">
      <c r="A49" s="2" t="s">
        <v>8</v>
      </c>
      <c r="B49" s="3">
        <v>4711000</v>
      </c>
      <c r="C49" s="11">
        <f>SUM(C50:C60)</f>
        <v>461470.6</v>
      </c>
      <c r="D49" s="11">
        <f>SUM(D50:D60)</f>
        <v>87420.3</v>
      </c>
      <c r="E49" s="11">
        <f t="shared" si="0"/>
        <v>18.943850377467168</v>
      </c>
      <c r="F49" s="11">
        <f>SUM(F50:F60)</f>
        <v>144687.30000000002</v>
      </c>
      <c r="G49" s="11">
        <f t="shared" si="1"/>
        <v>-57267.000000000015</v>
      </c>
      <c r="H49"/>
      <c r="I49"/>
    </row>
    <row r="50" spans="1:9" ht="21.75" customHeight="1" x14ac:dyDescent="0.25">
      <c r="A50" s="4" t="s">
        <v>19</v>
      </c>
      <c r="B50" s="10">
        <v>4711010</v>
      </c>
      <c r="C50" s="12">
        <v>245905.4</v>
      </c>
      <c r="D50" s="12">
        <v>44008.7</v>
      </c>
      <c r="E50" s="12">
        <f t="shared" si="0"/>
        <v>17.896597634700171</v>
      </c>
      <c r="F50" s="12">
        <v>120139.6</v>
      </c>
      <c r="G50" s="12">
        <f t="shared" si="1"/>
        <v>-76130.900000000009</v>
      </c>
      <c r="H50"/>
      <c r="I50"/>
    </row>
    <row r="51" spans="1:9" ht="36" customHeight="1" x14ac:dyDescent="0.25">
      <c r="A51" s="4" t="s">
        <v>30</v>
      </c>
      <c r="B51" s="10">
        <v>4711021</v>
      </c>
      <c r="C51" s="12">
        <v>145506</v>
      </c>
      <c r="D51" s="12">
        <v>10657.3</v>
      </c>
      <c r="E51" s="12">
        <f t="shared" si="0"/>
        <v>7.3243027778923206</v>
      </c>
      <c r="F51" s="12">
        <v>21245.200000000001</v>
      </c>
      <c r="G51" s="12">
        <f t="shared" si="1"/>
        <v>-10587.900000000001</v>
      </c>
      <c r="H51"/>
      <c r="I51"/>
    </row>
    <row r="52" spans="1:9" ht="82.5" customHeight="1" x14ac:dyDescent="0.25">
      <c r="A52" s="4" t="s">
        <v>50</v>
      </c>
      <c r="B52" s="10">
        <v>4711022</v>
      </c>
      <c r="C52" s="12">
        <v>0</v>
      </c>
      <c r="D52" s="12">
        <v>702.7</v>
      </c>
      <c r="E52" s="14" t="e">
        <f t="shared" si="0"/>
        <v>#DIV/0!</v>
      </c>
      <c r="F52" s="12">
        <v>183.2</v>
      </c>
      <c r="G52" s="12">
        <f t="shared" si="1"/>
        <v>519.5</v>
      </c>
      <c r="H52"/>
      <c r="I52"/>
    </row>
    <row r="53" spans="1:9" ht="42.75" customHeight="1" x14ac:dyDescent="0.25">
      <c r="A53" s="4" t="s">
        <v>29</v>
      </c>
      <c r="B53" s="10">
        <v>4711070</v>
      </c>
      <c r="C53" s="12">
        <v>318</v>
      </c>
      <c r="D53" s="12">
        <v>295.89999999999998</v>
      </c>
      <c r="E53" s="12">
        <f t="shared" si="0"/>
        <v>93.050314465408803</v>
      </c>
      <c r="F53" s="12">
        <v>188.8</v>
      </c>
      <c r="G53" s="12">
        <f t="shared" si="1"/>
        <v>107.09999999999997</v>
      </c>
      <c r="H53"/>
      <c r="I53"/>
    </row>
    <row r="54" spans="1:9" ht="33" customHeight="1" x14ac:dyDescent="0.25">
      <c r="A54" s="4" t="s">
        <v>52</v>
      </c>
      <c r="B54" s="10">
        <v>4711080</v>
      </c>
      <c r="C54" s="12">
        <v>6660</v>
      </c>
      <c r="D54" s="12">
        <v>495.3</v>
      </c>
      <c r="E54" s="12">
        <f t="shared" si="0"/>
        <v>7.4369369369369371</v>
      </c>
      <c r="F54" s="12">
        <v>2930.5</v>
      </c>
      <c r="G54" s="12">
        <f t="shared" si="1"/>
        <v>-2435.1999999999998</v>
      </c>
      <c r="H54"/>
      <c r="I54"/>
    </row>
    <row r="55" spans="1:9" ht="31.5" customHeight="1" x14ac:dyDescent="0.25">
      <c r="A55" s="4" t="s">
        <v>31</v>
      </c>
      <c r="B55" s="10">
        <v>4711151</v>
      </c>
      <c r="C55" s="12">
        <v>5005.8</v>
      </c>
      <c r="D55" s="12">
        <v>0</v>
      </c>
      <c r="E55" s="12">
        <f t="shared" ref="E55" si="5">D55/C55*100</f>
        <v>0</v>
      </c>
      <c r="F55" s="12">
        <v>0</v>
      </c>
      <c r="G55" s="12">
        <f t="shared" ref="G55" si="6">D55-F55</f>
        <v>0</v>
      </c>
      <c r="H55"/>
      <c r="I55"/>
    </row>
    <row r="56" spans="1:9" ht="82.5" customHeight="1" x14ac:dyDescent="0.25">
      <c r="A56" s="4" t="s">
        <v>61</v>
      </c>
      <c r="B56" s="10">
        <v>4711183</v>
      </c>
      <c r="C56" s="12">
        <v>4669.2</v>
      </c>
      <c r="D56" s="12">
        <v>0</v>
      </c>
      <c r="E56" s="12">
        <f t="shared" si="0"/>
        <v>0</v>
      </c>
      <c r="F56" s="12">
        <v>0</v>
      </c>
      <c r="G56" s="12">
        <f t="shared" si="1"/>
        <v>0</v>
      </c>
      <c r="H56"/>
      <c r="I56"/>
    </row>
    <row r="57" spans="1:9" ht="73.5" customHeight="1" x14ac:dyDescent="0.25">
      <c r="A57" s="4" t="s">
        <v>62</v>
      </c>
      <c r="B57" s="10">
        <v>4711184</v>
      </c>
      <c r="C57" s="12">
        <v>10894.8</v>
      </c>
      <c r="D57" s="12">
        <v>0</v>
      </c>
      <c r="E57" s="12">
        <f t="shared" si="0"/>
        <v>0</v>
      </c>
      <c r="F57" s="12">
        <v>0</v>
      </c>
      <c r="G57" s="12">
        <f t="shared" si="1"/>
        <v>0</v>
      </c>
      <c r="H57"/>
      <c r="I57"/>
    </row>
    <row r="58" spans="1:9" ht="91.5" customHeight="1" x14ac:dyDescent="0.25">
      <c r="A58" s="4" t="s">
        <v>44</v>
      </c>
      <c r="B58" s="10">
        <v>4711291</v>
      </c>
      <c r="C58" s="12">
        <v>3192</v>
      </c>
      <c r="D58" s="12">
        <v>0</v>
      </c>
      <c r="E58" s="15">
        <f t="shared" ref="E58:E59" si="7">D58/C58*100</f>
        <v>0</v>
      </c>
      <c r="F58" s="12">
        <v>0</v>
      </c>
      <c r="G58" s="12">
        <f t="shared" si="1"/>
        <v>0</v>
      </c>
      <c r="H58"/>
      <c r="I58"/>
    </row>
    <row r="59" spans="1:9" ht="81.75" customHeight="1" x14ac:dyDescent="0.25">
      <c r="A59" s="4" t="s">
        <v>45</v>
      </c>
      <c r="B59" s="10">
        <v>4711292</v>
      </c>
      <c r="C59" s="12">
        <v>8045.3</v>
      </c>
      <c r="D59" s="12">
        <v>0</v>
      </c>
      <c r="E59" s="12">
        <f t="shared" si="7"/>
        <v>0</v>
      </c>
      <c r="F59" s="12">
        <v>0</v>
      </c>
      <c r="G59" s="12">
        <f t="shared" si="1"/>
        <v>0</v>
      </c>
      <c r="H59"/>
      <c r="I59"/>
    </row>
    <row r="60" spans="1:9" ht="55.5" customHeight="1" x14ac:dyDescent="0.25">
      <c r="A60" s="4" t="s">
        <v>47</v>
      </c>
      <c r="B60" s="10">
        <v>4711403</v>
      </c>
      <c r="C60" s="12">
        <v>31274.1</v>
      </c>
      <c r="D60" s="12">
        <v>31260.400000000001</v>
      </c>
      <c r="E60" s="12">
        <f t="shared" si="0"/>
        <v>99.95619378335428</v>
      </c>
      <c r="F60" s="12">
        <v>0</v>
      </c>
      <c r="G60" s="12">
        <f t="shared" si="1"/>
        <v>31260.400000000001</v>
      </c>
      <c r="H60"/>
      <c r="I60"/>
    </row>
    <row r="61" spans="1:9" ht="21.75" customHeight="1" x14ac:dyDescent="0.25">
      <c r="A61" s="2" t="s">
        <v>9</v>
      </c>
      <c r="B61" s="3">
        <v>4713000</v>
      </c>
      <c r="C61" s="11">
        <f>SUM(C62:C66)</f>
        <v>33867.9</v>
      </c>
      <c r="D61" s="11">
        <f>SUM(D62:D66)</f>
        <v>541.1</v>
      </c>
      <c r="E61" s="11">
        <f>D61/C61*100</f>
        <v>1.5976780373155703</v>
      </c>
      <c r="F61" s="11">
        <f>SUM(F62:F66)</f>
        <v>1080.8999999999999</v>
      </c>
      <c r="G61" s="11">
        <f>D61-F61</f>
        <v>-539.79999999999984</v>
      </c>
      <c r="H61"/>
      <c r="I61"/>
    </row>
    <row r="62" spans="1:9" ht="39" customHeight="1" x14ac:dyDescent="0.25">
      <c r="A62" s="4" t="s">
        <v>33</v>
      </c>
      <c r="B62" s="10">
        <v>4713031</v>
      </c>
      <c r="C62" s="12">
        <v>140.80000000000001</v>
      </c>
      <c r="D62" s="12">
        <v>0</v>
      </c>
      <c r="E62" s="12">
        <f t="shared" ref="E62:E63" si="8">D62/C62*100</f>
        <v>0</v>
      </c>
      <c r="F62" s="12">
        <v>0</v>
      </c>
      <c r="G62" s="12">
        <f t="shared" ref="G62:G64" si="9">D62-F62</f>
        <v>0</v>
      </c>
      <c r="H62"/>
      <c r="I62"/>
    </row>
    <row r="63" spans="1:9" s="13" customFormat="1" ht="34.5" customHeight="1" x14ac:dyDescent="0.25">
      <c r="A63" s="4" t="s">
        <v>34</v>
      </c>
      <c r="B63" s="10">
        <v>4713105</v>
      </c>
      <c r="C63" s="12">
        <v>0</v>
      </c>
      <c r="D63" s="12">
        <v>0</v>
      </c>
      <c r="E63" s="14" t="e">
        <f t="shared" si="8"/>
        <v>#DIV/0!</v>
      </c>
      <c r="F63" s="12">
        <v>6.6</v>
      </c>
      <c r="G63" s="12">
        <f t="shared" si="9"/>
        <v>-6.6</v>
      </c>
    </row>
    <row r="64" spans="1:9" ht="72.75" customHeight="1" x14ac:dyDescent="0.25">
      <c r="A64" s="4" t="s">
        <v>56</v>
      </c>
      <c r="B64" s="10">
        <v>4713121</v>
      </c>
      <c r="C64" s="12">
        <v>1581.8</v>
      </c>
      <c r="D64" s="12">
        <v>0</v>
      </c>
      <c r="E64" s="12">
        <v>0</v>
      </c>
      <c r="F64" s="12">
        <v>0</v>
      </c>
      <c r="G64" s="12">
        <f t="shared" si="9"/>
        <v>0</v>
      </c>
      <c r="H64"/>
      <c r="I64"/>
    </row>
    <row r="65" spans="1:9" ht="43.5" customHeight="1" x14ac:dyDescent="0.25">
      <c r="A65" s="4" t="s">
        <v>58</v>
      </c>
      <c r="B65" s="10">
        <v>4713132</v>
      </c>
      <c r="C65" s="12">
        <v>5073.3</v>
      </c>
      <c r="D65" s="12">
        <v>541.1</v>
      </c>
      <c r="E65" s="12">
        <f t="shared" si="0"/>
        <v>10.66564169278379</v>
      </c>
      <c r="F65" s="12">
        <v>1074.3</v>
      </c>
      <c r="G65" s="12">
        <f t="shared" si="1"/>
        <v>-533.19999999999993</v>
      </c>
      <c r="H65"/>
      <c r="I65"/>
    </row>
    <row r="66" spans="1:9" ht="259.5" customHeight="1" x14ac:dyDescent="0.25">
      <c r="A66" s="4" t="s">
        <v>65</v>
      </c>
      <c r="B66" s="10">
        <v>4713225</v>
      </c>
      <c r="C66" s="12">
        <v>27072</v>
      </c>
      <c r="D66" s="12">
        <v>0</v>
      </c>
      <c r="E66" s="12">
        <f t="shared" si="0"/>
        <v>0</v>
      </c>
      <c r="F66" s="12">
        <v>0</v>
      </c>
      <c r="G66" s="12">
        <f t="shared" si="1"/>
        <v>0</v>
      </c>
      <c r="H66"/>
      <c r="I66"/>
    </row>
    <row r="67" spans="1:9" ht="21.75" customHeight="1" x14ac:dyDescent="0.25">
      <c r="A67" s="2" t="s">
        <v>11</v>
      </c>
      <c r="B67" s="3">
        <v>4714000</v>
      </c>
      <c r="C67" s="11">
        <f>SUM(C68:C69)</f>
        <v>4820</v>
      </c>
      <c r="D67" s="11">
        <f>SUM(D68:D69)</f>
        <v>1100.8</v>
      </c>
      <c r="E67" s="11">
        <f t="shared" si="0"/>
        <v>22.838174273858918</v>
      </c>
      <c r="F67" s="11">
        <f>SUM(F68:F69)</f>
        <v>749</v>
      </c>
      <c r="G67" s="11">
        <f>D67-F67</f>
        <v>351.79999999999995</v>
      </c>
      <c r="H67"/>
      <c r="I67"/>
    </row>
    <row r="68" spans="1:9" ht="21.75" customHeight="1" x14ac:dyDescent="0.25">
      <c r="A68" s="4" t="s">
        <v>23</v>
      </c>
      <c r="B68" s="10">
        <v>4714030</v>
      </c>
      <c r="C68" s="12">
        <v>0</v>
      </c>
      <c r="D68" s="12">
        <v>0</v>
      </c>
      <c r="E68" s="14" t="e">
        <f t="shared" ref="E68" si="10">D68/C68*100</f>
        <v>#DIV/0!</v>
      </c>
      <c r="F68" s="12">
        <v>0.1</v>
      </c>
      <c r="G68" s="12">
        <f t="shared" ref="G68" si="11">D68-F68</f>
        <v>-0.1</v>
      </c>
      <c r="H68"/>
      <c r="I68"/>
    </row>
    <row r="69" spans="1:9" ht="34.5" customHeight="1" x14ac:dyDescent="0.25">
      <c r="A69" s="4" t="s">
        <v>24</v>
      </c>
      <c r="B69" s="10">
        <v>4714060</v>
      </c>
      <c r="C69" s="12">
        <v>4820</v>
      </c>
      <c r="D69" s="12">
        <v>1100.8</v>
      </c>
      <c r="E69" s="12">
        <f t="shared" si="0"/>
        <v>22.838174273858918</v>
      </c>
      <c r="F69" s="12">
        <v>748.9</v>
      </c>
      <c r="G69" s="12">
        <f t="shared" si="1"/>
        <v>351.9</v>
      </c>
      <c r="H69"/>
      <c r="I69"/>
    </row>
    <row r="70" spans="1:9" ht="21.75" customHeight="1" x14ac:dyDescent="0.25">
      <c r="A70" s="2" t="s">
        <v>12</v>
      </c>
      <c r="B70" s="3">
        <v>4715000</v>
      </c>
      <c r="C70" s="11">
        <f>C71</f>
        <v>5326.8</v>
      </c>
      <c r="D70" s="11">
        <f t="shared" ref="D70:F70" si="12">D71</f>
        <v>110.9</v>
      </c>
      <c r="E70" s="11">
        <f t="shared" si="0"/>
        <v>2.0819253585642414</v>
      </c>
      <c r="F70" s="11">
        <f t="shared" si="12"/>
        <v>45.6</v>
      </c>
      <c r="G70" s="11">
        <f t="shared" si="1"/>
        <v>65.300000000000011</v>
      </c>
      <c r="H70"/>
      <c r="I70"/>
    </row>
    <row r="71" spans="1:9" ht="44.25" customHeight="1" x14ac:dyDescent="0.25">
      <c r="A71" s="4" t="s">
        <v>60</v>
      </c>
      <c r="B71" s="10">
        <v>4715031</v>
      </c>
      <c r="C71" s="12">
        <v>5326.8</v>
      </c>
      <c r="D71" s="12">
        <v>110.9</v>
      </c>
      <c r="E71" s="12">
        <f t="shared" si="0"/>
        <v>2.0819253585642414</v>
      </c>
      <c r="F71" s="12">
        <v>45.6</v>
      </c>
      <c r="G71" s="12">
        <f t="shared" si="1"/>
        <v>65.300000000000011</v>
      </c>
      <c r="H71"/>
      <c r="I71"/>
    </row>
    <row r="72" spans="1:9" ht="21.75" customHeight="1" x14ac:dyDescent="0.25">
      <c r="A72" s="2" t="s">
        <v>13</v>
      </c>
      <c r="B72" s="3">
        <v>4716000</v>
      </c>
      <c r="C72" s="11">
        <f>SUM(C73:C74)</f>
        <v>228685.90000000002</v>
      </c>
      <c r="D72" s="11">
        <f>SUM(D73:D74)</f>
        <v>2846.9</v>
      </c>
      <c r="E72" s="11">
        <f t="shared" si="0"/>
        <v>1.2448952908771376</v>
      </c>
      <c r="F72" s="11">
        <f>SUM(F73:F74)</f>
        <v>5297.2</v>
      </c>
      <c r="G72" s="11">
        <f t="shared" si="1"/>
        <v>-2450.2999999999997</v>
      </c>
      <c r="H72"/>
      <c r="I72"/>
    </row>
    <row r="73" spans="1:9" ht="30" customHeight="1" x14ac:dyDescent="0.25">
      <c r="A73" s="4" t="s">
        <v>27</v>
      </c>
      <c r="B73" s="10">
        <v>4716011</v>
      </c>
      <c r="C73" s="12">
        <v>185461.2</v>
      </c>
      <c r="D73" s="12">
        <v>2618.6</v>
      </c>
      <c r="E73" s="12">
        <f t="shared" si="0"/>
        <v>1.4119395323657993</v>
      </c>
      <c r="F73" s="12">
        <v>0</v>
      </c>
      <c r="G73" s="12">
        <f t="shared" si="1"/>
        <v>2618.6</v>
      </c>
      <c r="H73"/>
      <c r="I73"/>
    </row>
    <row r="74" spans="1:9" ht="30" customHeight="1" x14ac:dyDescent="0.25">
      <c r="A74" s="4" t="s">
        <v>28</v>
      </c>
      <c r="B74" s="10">
        <v>4716015</v>
      </c>
      <c r="C74" s="12">
        <v>43224.7</v>
      </c>
      <c r="D74" s="12">
        <v>228.3</v>
      </c>
      <c r="E74" s="12">
        <f t="shared" si="0"/>
        <v>0.52817023599932456</v>
      </c>
      <c r="F74" s="12">
        <v>5297.2</v>
      </c>
      <c r="G74" s="12">
        <f t="shared" si="1"/>
        <v>-5068.8999999999996</v>
      </c>
      <c r="H74"/>
      <c r="I74"/>
    </row>
    <row r="75" spans="1:9" ht="21" customHeight="1" x14ac:dyDescent="0.25">
      <c r="A75" s="2" t="s">
        <v>18</v>
      </c>
      <c r="B75" s="3">
        <v>4710000</v>
      </c>
      <c r="C75" s="11">
        <f>C76+C77</f>
        <v>718244.3</v>
      </c>
      <c r="D75" s="11">
        <f>D76+D77</f>
        <v>132767.5</v>
      </c>
      <c r="E75" s="11">
        <f t="shared" si="0"/>
        <v>18.485005728552249</v>
      </c>
      <c r="F75" s="11">
        <f>F76+F77</f>
        <v>0</v>
      </c>
      <c r="G75" s="11">
        <f t="shared" si="1"/>
        <v>132767.5</v>
      </c>
      <c r="H75"/>
      <c r="I75"/>
    </row>
    <row r="76" spans="1:9" ht="21" customHeight="1" x14ac:dyDescent="0.25">
      <c r="A76" s="4" t="s">
        <v>40</v>
      </c>
      <c r="B76" s="10">
        <v>4711300</v>
      </c>
      <c r="C76" s="12">
        <v>638244.30000000005</v>
      </c>
      <c r="D76" s="12">
        <v>124041.2</v>
      </c>
      <c r="E76" s="12">
        <f t="shared" si="0"/>
        <v>19.434752492109993</v>
      </c>
      <c r="F76" s="12">
        <v>0</v>
      </c>
      <c r="G76" s="12">
        <f t="shared" si="1"/>
        <v>124041.2</v>
      </c>
      <c r="H76"/>
      <c r="I76"/>
    </row>
    <row r="77" spans="1:9" ht="21" customHeight="1" x14ac:dyDescent="0.25">
      <c r="A77" s="4" t="s">
        <v>41</v>
      </c>
      <c r="B77" s="10">
        <v>4713250</v>
      </c>
      <c r="C77" s="12">
        <v>80000</v>
      </c>
      <c r="D77" s="12">
        <v>8726.2999999999993</v>
      </c>
      <c r="E77" s="12">
        <f t="shared" si="0"/>
        <v>10.907874999999999</v>
      </c>
      <c r="F77" s="12">
        <v>0</v>
      </c>
      <c r="G77" s="12">
        <f t="shared" si="1"/>
        <v>8726.2999999999993</v>
      </c>
      <c r="H77"/>
      <c r="I77"/>
    </row>
    <row r="78" spans="1:9" ht="21.75" customHeight="1" x14ac:dyDescent="0.25">
      <c r="A78" s="2" t="s">
        <v>16</v>
      </c>
      <c r="B78" s="3"/>
      <c r="C78" s="11">
        <f>C47+C49+C61+C67+C70+C72+C75</f>
        <v>1454559.5</v>
      </c>
      <c r="D78" s="11">
        <f>D47+D49+D61+D67+D70+D72+D75</f>
        <v>224787.5</v>
      </c>
      <c r="E78" s="11">
        <f t="shared" si="0"/>
        <v>15.453991397395569</v>
      </c>
      <c r="F78" s="11">
        <f>F47+F49+F61+F67+F70+F72+F75</f>
        <v>151860.00000000003</v>
      </c>
      <c r="G78" s="11">
        <f t="shared" si="1"/>
        <v>72927.499999999971</v>
      </c>
      <c r="H78"/>
      <c r="I78"/>
    </row>
    <row r="79" spans="1:9" ht="21.75" customHeight="1" x14ac:dyDescent="0.25">
      <c r="A79" s="2" t="s">
        <v>17</v>
      </c>
      <c r="B79" s="3"/>
      <c r="C79" s="11">
        <f>C45+C78</f>
        <v>4540739</v>
      </c>
      <c r="D79" s="11">
        <f>D45+D78</f>
        <v>1988223.4000000001</v>
      </c>
      <c r="E79" s="11">
        <f t="shared" si="0"/>
        <v>43.786339624453205</v>
      </c>
      <c r="F79" s="11">
        <f>F45+F78</f>
        <v>1558591.0000000007</v>
      </c>
      <c r="G79" s="11">
        <f t="shared" si="1"/>
        <v>429632.39999999944</v>
      </c>
      <c r="H79"/>
      <c r="I79"/>
    </row>
    <row r="80" spans="1:9" x14ac:dyDescent="0.25"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січень-червень 2025</vt:lpstr>
      <vt:lpstr>'січень-червень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2025-07-02T12:36:46Z</dcterms:modified>
</cp:coreProperties>
</file>