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Лист1!$A$1:$K$30</definedName>
  </definedNames>
  <calcPr calcId="124519"/>
</workbook>
</file>

<file path=xl/calcChain.xml><?xml version="1.0" encoding="utf-8"?>
<calcChain xmlns="http://schemas.openxmlformats.org/spreadsheetml/2006/main">
  <c r="E30" i="1"/>
  <c r="J29"/>
  <c r="I29"/>
  <c r="F29"/>
  <c r="G29"/>
  <c r="E29"/>
  <c r="J23"/>
  <c r="I23"/>
  <c r="F23"/>
  <c r="G23"/>
  <c r="E23"/>
  <c r="F20"/>
  <c r="G20" s="1"/>
  <c r="G17"/>
  <c r="F17"/>
  <c r="F15"/>
  <c r="G15" s="1"/>
  <c r="F13"/>
  <c r="G13" s="1"/>
  <c r="G11"/>
  <c r="G10"/>
  <c r="F11"/>
  <c r="F10"/>
  <c r="F9"/>
  <c r="G9" s="1"/>
  <c r="F24"/>
  <c r="G24" s="1"/>
  <c r="F27" l="1"/>
  <c r="G27" s="1"/>
  <c r="F30" l="1"/>
  <c r="G30"/>
  <c r="I30"/>
  <c r="J30"/>
</calcChain>
</file>

<file path=xl/sharedStrings.xml><?xml version="1.0" encoding="utf-8"?>
<sst xmlns="http://schemas.openxmlformats.org/spreadsheetml/2006/main" count="99" uniqueCount="52">
  <si>
    <t>Етап реалізації, заходи з виконання</t>
  </si>
  <si>
    <t>Виконані роботи</t>
  </si>
  <si>
    <t>Отриманий результат</t>
  </si>
  <si>
    <t>План</t>
  </si>
  <si>
    <t>Факт</t>
  </si>
  <si>
    <t>Залишок станом на початок звітного періоду</t>
  </si>
  <si>
    <t xml:space="preserve">Найменування робіт </t>
  </si>
  <si>
    <t xml:space="preserve">План </t>
  </si>
  <si>
    <t>Назва проекту, місце розташування</t>
  </si>
  <si>
    <t>Реєстраційний номер</t>
  </si>
  <si>
    <t>№ з/п</t>
  </si>
  <si>
    <t>Разом по розпоряднику коштів управління освіти Подільської РДА:</t>
  </si>
  <si>
    <t>Разом по розпоряднику коштів відділ у справах сім'ї, молоді та спорту Подільської РДА:</t>
  </si>
  <si>
    <t>Всього по розпоряднику коштів Подільська районна в місті Києві державна адміністрація:</t>
  </si>
  <si>
    <t>-</t>
  </si>
  <si>
    <t>Обсяг фінансування, тис.грн.</t>
  </si>
  <si>
    <t>Вартість,                                         тис. грн.</t>
  </si>
  <si>
    <t>Звіт про стан реалізації проектів за рахунок коштів Бюджету участі міста Києва</t>
  </si>
  <si>
    <t>(відповідний звітний період)</t>
  </si>
  <si>
    <t>Ганок для гімназії 34 «Либідь»</t>
  </si>
  <si>
    <t>Інтерактивні дошки для вивчення предметів філологічного циклу в Подільському районі</t>
  </si>
  <si>
    <t>Науково-пізнавальний та розвивальний простір учнів початкових класів для шкіл Подільського району</t>
  </si>
  <si>
    <t>Сучасні комп’ ютери в кабінет інформатики для шкіл Подільського району</t>
  </si>
  <si>
    <t>ШКОЛЯРАМ ПОДІЛЬСЬКОГО РАЙОНУ - ЛАБОРАТОРІЯ РОБОТОТЕХНІКИ LEGO</t>
  </si>
  <si>
    <t>Мережа хабів. Сучасний освітній простір гімназії 107 "Введенська"</t>
  </si>
  <si>
    <t>"BrightYard" у гімназії №257 "Синьоозерна" ("Яскраве подвір'я")</t>
  </si>
  <si>
    <t>«МІСТО – ДІТЯМ» (Оновлення дитячого клубу «Спарта»)</t>
  </si>
  <si>
    <t>«МІСТО МАЙБУТНІХ ЧЕМПІОНІВ» (Оновлення дитячого клубу «ЧЕМПІОН»)</t>
  </si>
  <si>
    <t>Капітальний ремонт</t>
  </si>
  <si>
    <t>Придбання меблів</t>
  </si>
  <si>
    <r>
      <t>ЗФ</t>
    </r>
    <r>
      <rPr>
        <u/>
        <sz val="11"/>
        <color theme="1"/>
        <rFont val="Calibri"/>
        <family val="2"/>
        <charset val="204"/>
        <scheme val="minor"/>
      </rPr>
      <t xml:space="preserve"> травень</t>
    </r>
  </si>
  <si>
    <r>
      <t xml:space="preserve">СФ </t>
    </r>
    <r>
      <rPr>
        <u/>
        <sz val="11"/>
        <color theme="1"/>
        <rFont val="Calibri"/>
        <family val="2"/>
        <charset val="204"/>
        <scheme val="minor"/>
      </rPr>
      <t>червень</t>
    </r>
  </si>
  <si>
    <t>Визначено відповідальних за виконання проектів-переможців. Спільно з авторами громадських проектів - переможців розроблено та затверджено календарні плани з їх реалізації. 26.04.2018 оголошено процедуру закупівлі в системі Prozorro на виконання робіт з капітального ремонту вхідної групи КМП "Чемпіон".</t>
  </si>
  <si>
    <t>Придбання обладнання</t>
  </si>
  <si>
    <t>Придбання меблів/ спорт. інвентарю</t>
  </si>
  <si>
    <r>
      <t>СФ липень-</t>
    </r>
    <r>
      <rPr>
        <u/>
        <sz val="11"/>
        <color theme="1"/>
        <rFont val="Calibri"/>
        <family val="2"/>
        <charset val="204"/>
        <scheme val="minor"/>
      </rPr>
      <t>серпень</t>
    </r>
  </si>
  <si>
    <r>
      <t xml:space="preserve">СФ </t>
    </r>
    <r>
      <rPr>
        <u/>
        <sz val="11"/>
        <color theme="1"/>
        <rFont val="Calibri"/>
        <family val="2"/>
        <charset val="204"/>
        <scheme val="minor"/>
      </rPr>
      <t>квітень</t>
    </r>
  </si>
  <si>
    <r>
      <t xml:space="preserve">СФ </t>
    </r>
    <r>
      <rPr>
        <u/>
        <sz val="11"/>
        <color theme="1"/>
        <rFont val="Calibri"/>
        <family val="2"/>
        <charset val="204"/>
        <scheme val="minor"/>
      </rPr>
      <t>червень- липень</t>
    </r>
  </si>
  <si>
    <t>Визначено відповідальних за виконання проектів-переможців. Спільно з авторами громадських проектів - переможців розроблено та затверджено календарні плани з їх реалізації. 17.04.2018 оголошено процедуру закупівлі в системі Prozorro на виконання робіт з капітального ремонту інженерних мереж КМП "Спарта" та за результатами якої укладено договір від 27.04.2018 на суму 183,1 тис.грн. 10.04.2018 оголошено процедуру закупівлі в системі Prozorro на виконання робіт з капітального ремонту приміщень КМП "Спарта".</t>
  </si>
  <si>
    <t>Визначено відповідальних за виконання проектів-переможців. Спільно з авторами громадських проектів - переможців розроблено та затверджено календарні плани з їх реалізації. Тендерні пропозиції 17.04.2018 відправлено на перевірку до Київаудит.</t>
  </si>
  <si>
    <t xml:space="preserve">Визначено відповідальних за виконання проектів-переможців. Спільно з авторами громадських проектів - переможців розроблено та затверджено календарні плани з їх реалізації. </t>
  </si>
  <si>
    <t>Визначено відповідальних за виконання проектів-переможців. Спільно з авторами громадських проектів - переможців розроблено та затверджено календарні плани з їх реалізації. 27.04.2018 оголошено процедуру закупівлі в системі Prozorro на виконання робіт з капітального ремонту вхідної групи КМП "Чемпіон".</t>
  </si>
  <si>
    <t>Визначено відповідальних за виконання проектів-переможців. Спільно з авторами громадських проектів - переможців розроблено та затверджено календарні плани з їх реалізації. Тендерні пропозиції 17.04.2018 надіслано на перевірку до Київаудит.</t>
  </si>
  <si>
    <r>
      <t xml:space="preserve">СФ       </t>
    </r>
    <r>
      <rPr>
        <u/>
        <sz val="11"/>
        <color theme="1"/>
        <rFont val="Calibri"/>
        <family val="2"/>
        <charset val="204"/>
        <scheme val="minor"/>
      </rPr>
      <t>червень</t>
    </r>
  </si>
  <si>
    <r>
      <t xml:space="preserve">ЗФ       </t>
    </r>
    <r>
      <rPr>
        <u/>
        <sz val="11"/>
        <color theme="1"/>
        <rFont val="Calibri"/>
        <family val="2"/>
        <charset val="204"/>
        <scheme val="minor"/>
      </rPr>
      <t>травень</t>
    </r>
  </si>
  <si>
    <t>Придбання інше обладнання</t>
  </si>
  <si>
    <t>Визначено відповідальних за виконання проектів-переможців. Спільно з авторами громадських проектів - переможців розроблено та затверджено календарні плани з їх реалізації. Узгоджуються з автором проекту технічні вимоги для оголошення закупівлі на облаштування на шкільному подвір'ї спорт.майданчика та міні стадіону.</t>
  </si>
  <si>
    <r>
      <t xml:space="preserve">ЗФ       </t>
    </r>
    <r>
      <rPr>
        <u/>
        <sz val="11"/>
        <color theme="1"/>
        <rFont val="Calibri"/>
        <family val="2"/>
        <charset val="204"/>
        <scheme val="minor"/>
      </rPr>
      <t>липень</t>
    </r>
  </si>
  <si>
    <r>
      <t xml:space="preserve">СФ       </t>
    </r>
    <r>
      <rPr>
        <u/>
        <sz val="11"/>
        <color theme="1"/>
        <rFont val="Calibri"/>
        <family val="2"/>
        <charset val="204"/>
        <scheme val="minor"/>
      </rPr>
      <t>липень</t>
    </r>
  </si>
  <si>
    <r>
      <t xml:space="preserve">СФ       </t>
    </r>
    <r>
      <rPr>
        <u/>
        <sz val="11"/>
        <color theme="1"/>
        <rFont val="Calibri"/>
        <family val="2"/>
        <charset val="204"/>
        <scheme val="minor"/>
      </rPr>
      <t>травень</t>
    </r>
  </si>
  <si>
    <t>Придбання меблі/ інше обладнання</t>
  </si>
  <si>
    <t xml:space="preserve">       станом на 01.05.2018 року   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</si>
</sst>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00"/>
    <numFmt numFmtId="166" formatCode="0.00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166" fontId="3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6" fontId="5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5" xfId="0" applyFill="1" applyBorder="1"/>
    <xf numFmtId="164" fontId="5" fillId="0" borderId="5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166" fontId="3" fillId="0" borderId="6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3" fillId="0" borderId="6" xfId="0" applyNumberFormat="1" applyFont="1" applyFill="1" applyBorder="1" applyAlignment="1">
      <alignment horizontal="right" vertical="center" wrapText="1"/>
    </xf>
    <xf numFmtId="0" fontId="0" fillId="0" borderId="7" xfId="0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166" fontId="3" fillId="0" borderId="6" xfId="0" applyNumberFormat="1" applyFont="1" applyFill="1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 wrapText="1"/>
    </xf>
    <xf numFmtId="164" fontId="3" fillId="0" borderId="8" xfId="0" applyNumberFormat="1" applyFont="1" applyFill="1" applyBorder="1" applyAlignment="1">
      <alignment horizontal="right" vertical="center" wrapText="1"/>
    </xf>
    <xf numFmtId="165" fontId="3" fillId="0" borderId="6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166" fontId="3" fillId="0" borderId="8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view="pageBreakPreview" topLeftCell="A19" zoomScale="60" workbookViewId="0">
      <selection activeCell="A29" sqref="A29:D29"/>
    </sheetView>
  </sheetViews>
  <sheetFormatPr defaultRowHeight="14.4"/>
  <cols>
    <col min="1" max="1" width="3.44140625" style="2" bestFit="1" customWidth="1"/>
    <col min="2" max="2" width="16.88671875" style="2" customWidth="1"/>
    <col min="3" max="3" width="48.88671875" style="2" customWidth="1"/>
    <col min="4" max="4" width="57.33203125" style="2" customWidth="1"/>
    <col min="5" max="5" width="14.33203125" style="2" bestFit="1" customWidth="1"/>
    <col min="6" max="6" width="12.109375" style="2" customWidth="1"/>
    <col min="7" max="7" width="17.5546875" style="2" customWidth="1"/>
    <col min="8" max="8" width="20.6640625" style="2" customWidth="1"/>
    <col min="9" max="10" width="14.33203125" style="2" bestFit="1" customWidth="1"/>
    <col min="11" max="11" width="13.5546875" style="2" customWidth="1"/>
    <col min="12" max="12" width="9.5546875" style="21" customWidth="1"/>
    <col min="13" max="16384" width="8.88671875" style="2"/>
  </cols>
  <sheetData>
    <row r="1" spans="1:12" ht="21">
      <c r="A1" s="41" t="s">
        <v>17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ht="21">
      <c r="A2" s="41" t="s">
        <v>51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ht="15.6">
      <c r="A3" s="42" t="s">
        <v>18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5" spans="1:12" s="3" customFormat="1" ht="16.8">
      <c r="A5" s="43" t="s">
        <v>10</v>
      </c>
      <c r="B5" s="43" t="s">
        <v>9</v>
      </c>
      <c r="C5" s="43" t="s">
        <v>8</v>
      </c>
      <c r="D5" s="43" t="s">
        <v>0</v>
      </c>
      <c r="E5" s="43" t="s">
        <v>15</v>
      </c>
      <c r="F5" s="43"/>
      <c r="G5" s="43"/>
      <c r="H5" s="43" t="s">
        <v>1</v>
      </c>
      <c r="I5" s="43"/>
      <c r="J5" s="43"/>
      <c r="K5" s="43" t="s">
        <v>2</v>
      </c>
      <c r="L5" s="22"/>
    </row>
    <row r="6" spans="1:12" s="3" customFormat="1" ht="71.400000000000006" customHeight="1">
      <c r="A6" s="44"/>
      <c r="B6" s="44"/>
      <c r="C6" s="44"/>
      <c r="D6" s="44"/>
      <c r="E6" s="43" t="s">
        <v>3</v>
      </c>
      <c r="F6" s="43" t="s">
        <v>4</v>
      </c>
      <c r="G6" s="43" t="s">
        <v>5</v>
      </c>
      <c r="H6" s="43" t="s">
        <v>6</v>
      </c>
      <c r="I6" s="43" t="s">
        <v>16</v>
      </c>
      <c r="J6" s="43"/>
      <c r="K6" s="44"/>
      <c r="L6" s="22"/>
    </row>
    <row r="7" spans="1:12" s="3" customFormat="1" ht="26.4" customHeight="1">
      <c r="A7" s="44"/>
      <c r="B7" s="44"/>
      <c r="C7" s="44"/>
      <c r="D7" s="44"/>
      <c r="E7" s="44"/>
      <c r="F7" s="44"/>
      <c r="G7" s="44"/>
      <c r="H7" s="44"/>
      <c r="I7" s="16" t="s">
        <v>7</v>
      </c>
      <c r="J7" s="16" t="s">
        <v>4</v>
      </c>
      <c r="K7" s="44"/>
      <c r="L7" s="22"/>
    </row>
    <row r="8" spans="1:12" s="5" customFormat="1" ht="16.8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23"/>
    </row>
    <row r="9" spans="1:12" s="9" customFormat="1" ht="67.2">
      <c r="A9" s="17">
        <v>1</v>
      </c>
      <c r="B9" s="17">
        <v>222</v>
      </c>
      <c r="C9" s="1" t="s">
        <v>19</v>
      </c>
      <c r="D9" s="1" t="s">
        <v>40</v>
      </c>
      <c r="E9" s="6">
        <v>224</v>
      </c>
      <c r="F9" s="7">
        <f>J9</f>
        <v>0</v>
      </c>
      <c r="G9" s="7">
        <f>E9-F9</f>
        <v>224</v>
      </c>
      <c r="H9" s="8" t="s">
        <v>28</v>
      </c>
      <c r="I9" s="7">
        <v>224</v>
      </c>
      <c r="J9" s="7">
        <v>0</v>
      </c>
      <c r="K9" s="17" t="s">
        <v>14</v>
      </c>
      <c r="L9" s="24"/>
    </row>
    <row r="10" spans="1:12" s="9" customFormat="1" ht="87.6" customHeight="1">
      <c r="A10" s="18">
        <v>2</v>
      </c>
      <c r="B10" s="18">
        <v>289</v>
      </c>
      <c r="C10" s="19" t="s">
        <v>20</v>
      </c>
      <c r="D10" s="19" t="s">
        <v>42</v>
      </c>
      <c r="E10" s="20">
        <v>2000</v>
      </c>
      <c r="F10" s="7">
        <f>J10</f>
        <v>0</v>
      </c>
      <c r="G10" s="7">
        <f>E10-F10</f>
        <v>2000</v>
      </c>
      <c r="H10" s="8" t="s">
        <v>33</v>
      </c>
      <c r="I10" s="7">
        <v>2000</v>
      </c>
      <c r="J10" s="7">
        <v>0</v>
      </c>
      <c r="K10" s="17" t="s">
        <v>14</v>
      </c>
      <c r="L10" s="24"/>
    </row>
    <row r="11" spans="1:12" s="9" customFormat="1" ht="43.2" customHeight="1">
      <c r="A11" s="28">
        <v>3</v>
      </c>
      <c r="B11" s="28">
        <v>293</v>
      </c>
      <c r="C11" s="31" t="s">
        <v>21</v>
      </c>
      <c r="D11" s="31" t="s">
        <v>39</v>
      </c>
      <c r="E11" s="37">
        <v>1988.2380000000001</v>
      </c>
      <c r="F11" s="26">
        <f>J11+J12</f>
        <v>0</v>
      </c>
      <c r="G11" s="26">
        <f>E11-F11</f>
        <v>1988.2380000000001</v>
      </c>
      <c r="H11" s="8" t="s">
        <v>50</v>
      </c>
      <c r="I11" s="7">
        <v>335.4</v>
      </c>
      <c r="J11" s="7">
        <v>0</v>
      </c>
      <c r="K11" s="17" t="s">
        <v>14</v>
      </c>
      <c r="L11" s="22" t="s">
        <v>44</v>
      </c>
    </row>
    <row r="12" spans="1:12" s="9" customFormat="1" ht="44.4" customHeight="1">
      <c r="A12" s="30"/>
      <c r="B12" s="30"/>
      <c r="C12" s="33"/>
      <c r="D12" s="33"/>
      <c r="E12" s="27"/>
      <c r="F12" s="27"/>
      <c r="G12" s="27"/>
      <c r="H12" s="8" t="s">
        <v>33</v>
      </c>
      <c r="I12" s="7">
        <v>1652.838</v>
      </c>
      <c r="J12" s="7">
        <v>0</v>
      </c>
      <c r="K12" s="17" t="s">
        <v>14</v>
      </c>
      <c r="L12" s="22" t="s">
        <v>43</v>
      </c>
    </row>
    <row r="13" spans="1:12" s="9" customFormat="1" ht="50.4" customHeight="1">
      <c r="A13" s="28">
        <v>4</v>
      </c>
      <c r="B13" s="28">
        <v>295</v>
      </c>
      <c r="C13" s="31" t="s">
        <v>22</v>
      </c>
      <c r="D13" s="31" t="s">
        <v>39</v>
      </c>
      <c r="E13" s="34">
        <v>1989.1980000000001</v>
      </c>
      <c r="F13" s="26">
        <f>J13+J14</f>
        <v>0</v>
      </c>
      <c r="G13" s="26">
        <f>E13-F13</f>
        <v>1989.1980000000001</v>
      </c>
      <c r="H13" s="8" t="s">
        <v>45</v>
      </c>
      <c r="I13" s="7">
        <v>26.388000000000002</v>
      </c>
      <c r="J13" s="7">
        <v>0</v>
      </c>
      <c r="K13" s="17" t="s">
        <v>14</v>
      </c>
      <c r="L13" s="22" t="s">
        <v>44</v>
      </c>
    </row>
    <row r="14" spans="1:12" s="9" customFormat="1" ht="39.6" customHeight="1">
      <c r="A14" s="30"/>
      <c r="B14" s="30"/>
      <c r="C14" s="33"/>
      <c r="D14" s="33"/>
      <c r="E14" s="27"/>
      <c r="F14" s="27"/>
      <c r="G14" s="27"/>
      <c r="H14" s="8" t="s">
        <v>33</v>
      </c>
      <c r="I14" s="7">
        <v>1962.81</v>
      </c>
      <c r="J14" s="7">
        <v>0</v>
      </c>
      <c r="K14" s="17" t="s">
        <v>14</v>
      </c>
      <c r="L14" s="22" t="s">
        <v>43</v>
      </c>
    </row>
    <row r="15" spans="1:12" s="9" customFormat="1" ht="54.6" customHeight="1">
      <c r="A15" s="28">
        <v>5</v>
      </c>
      <c r="B15" s="28">
        <v>349</v>
      </c>
      <c r="C15" s="31" t="s">
        <v>23</v>
      </c>
      <c r="D15" s="31" t="s">
        <v>39</v>
      </c>
      <c r="E15" s="34">
        <v>1991.19</v>
      </c>
      <c r="F15" s="26">
        <f>J15+J16</f>
        <v>0</v>
      </c>
      <c r="G15" s="26">
        <f>E15-F15</f>
        <v>1991.19</v>
      </c>
      <c r="H15" s="8" t="s">
        <v>45</v>
      </c>
      <c r="I15" s="7">
        <v>674.88</v>
      </c>
      <c r="J15" s="7">
        <v>0</v>
      </c>
      <c r="K15" s="17" t="s">
        <v>14</v>
      </c>
      <c r="L15" s="22" t="s">
        <v>44</v>
      </c>
    </row>
    <row r="16" spans="1:12" s="9" customFormat="1" ht="33.6">
      <c r="A16" s="30"/>
      <c r="B16" s="30"/>
      <c r="C16" s="33"/>
      <c r="D16" s="33"/>
      <c r="E16" s="27"/>
      <c r="F16" s="27"/>
      <c r="G16" s="27"/>
      <c r="H16" s="8" t="s">
        <v>33</v>
      </c>
      <c r="I16" s="7">
        <v>1316.31</v>
      </c>
      <c r="J16" s="7">
        <v>0</v>
      </c>
      <c r="K16" s="17" t="s">
        <v>14</v>
      </c>
      <c r="L16" s="22" t="s">
        <v>43</v>
      </c>
    </row>
    <row r="17" spans="1:12" s="9" customFormat="1" ht="45.6" customHeight="1">
      <c r="A17" s="28">
        <v>6</v>
      </c>
      <c r="B17" s="28">
        <v>469</v>
      </c>
      <c r="C17" s="31" t="s">
        <v>24</v>
      </c>
      <c r="D17" s="31" t="s">
        <v>46</v>
      </c>
      <c r="E17" s="34">
        <v>1990.0309999999999</v>
      </c>
      <c r="F17" s="26">
        <f>J17+J18+J19</f>
        <v>0</v>
      </c>
      <c r="G17" s="26">
        <f>E17-F17</f>
        <v>1990.0309999999999</v>
      </c>
      <c r="H17" s="8" t="s">
        <v>28</v>
      </c>
      <c r="I17" s="7">
        <v>1175.5</v>
      </c>
      <c r="J17" s="7">
        <v>0</v>
      </c>
      <c r="K17" s="17" t="s">
        <v>14</v>
      </c>
      <c r="L17" s="22" t="s">
        <v>43</v>
      </c>
    </row>
    <row r="18" spans="1:12" s="9" customFormat="1" ht="33.6">
      <c r="A18" s="29"/>
      <c r="B18" s="29"/>
      <c r="C18" s="46"/>
      <c r="D18" s="46"/>
      <c r="E18" s="47"/>
      <c r="F18" s="36"/>
      <c r="G18" s="36"/>
      <c r="H18" s="8" t="s">
        <v>33</v>
      </c>
      <c r="I18" s="7">
        <v>673.77300000000002</v>
      </c>
      <c r="J18" s="7">
        <v>0</v>
      </c>
      <c r="K18" s="17" t="s">
        <v>14</v>
      </c>
      <c r="L18" s="22" t="s">
        <v>48</v>
      </c>
    </row>
    <row r="19" spans="1:12" s="9" customFormat="1" ht="45" customHeight="1">
      <c r="A19" s="30"/>
      <c r="B19" s="30"/>
      <c r="C19" s="33"/>
      <c r="D19" s="33"/>
      <c r="E19" s="27"/>
      <c r="F19" s="27"/>
      <c r="G19" s="27"/>
      <c r="H19" s="8" t="s">
        <v>29</v>
      </c>
      <c r="I19" s="7">
        <v>140.75800000000001</v>
      </c>
      <c r="J19" s="7">
        <v>0</v>
      </c>
      <c r="K19" s="17" t="s">
        <v>14</v>
      </c>
      <c r="L19" s="22" t="s">
        <v>47</v>
      </c>
    </row>
    <row r="20" spans="1:12" s="9" customFormat="1" ht="39" customHeight="1">
      <c r="A20" s="28">
        <v>7</v>
      </c>
      <c r="B20" s="28">
        <v>612</v>
      </c>
      <c r="C20" s="31" t="s">
        <v>25</v>
      </c>
      <c r="D20" s="31" t="s">
        <v>41</v>
      </c>
      <c r="E20" s="34">
        <v>400</v>
      </c>
      <c r="F20" s="26">
        <f>J20+J21+J22</f>
        <v>0</v>
      </c>
      <c r="G20" s="26">
        <f>E20-F20</f>
        <v>400</v>
      </c>
      <c r="H20" s="8" t="s">
        <v>28</v>
      </c>
      <c r="I20" s="7">
        <v>205</v>
      </c>
      <c r="J20" s="7">
        <v>0</v>
      </c>
      <c r="K20" s="17" t="s">
        <v>14</v>
      </c>
      <c r="L20" s="22" t="s">
        <v>49</v>
      </c>
    </row>
    <row r="21" spans="1:12" s="9" customFormat="1" ht="37.799999999999997" customHeight="1">
      <c r="A21" s="29"/>
      <c r="B21" s="29"/>
      <c r="C21" s="32"/>
      <c r="D21" s="32"/>
      <c r="E21" s="35"/>
      <c r="F21" s="36"/>
      <c r="G21" s="36"/>
      <c r="H21" s="8" t="s">
        <v>33</v>
      </c>
      <c r="I21" s="7">
        <v>70</v>
      </c>
      <c r="J21" s="7">
        <v>0</v>
      </c>
      <c r="K21" s="17" t="s">
        <v>14</v>
      </c>
      <c r="L21" s="22" t="s">
        <v>49</v>
      </c>
    </row>
    <row r="22" spans="1:12" s="9" customFormat="1" ht="33.6">
      <c r="A22" s="30"/>
      <c r="B22" s="30"/>
      <c r="C22" s="33"/>
      <c r="D22" s="33"/>
      <c r="E22" s="27"/>
      <c r="F22" s="27"/>
      <c r="G22" s="27"/>
      <c r="H22" s="8" t="s">
        <v>50</v>
      </c>
      <c r="I22" s="7">
        <v>125</v>
      </c>
      <c r="J22" s="7">
        <v>0</v>
      </c>
      <c r="K22" s="17" t="s">
        <v>14</v>
      </c>
      <c r="L22" s="22" t="s">
        <v>44</v>
      </c>
    </row>
    <row r="23" spans="1:12" s="9" customFormat="1" ht="17.399999999999999">
      <c r="A23" s="38" t="s">
        <v>11</v>
      </c>
      <c r="B23" s="39"/>
      <c r="C23" s="39"/>
      <c r="D23" s="40"/>
      <c r="E23" s="10">
        <f>SUM(E9:E22)</f>
        <v>10582.656999999999</v>
      </c>
      <c r="F23" s="10">
        <f t="shared" ref="F23:G23" si="0">SUM(F9:F22)</f>
        <v>0</v>
      </c>
      <c r="G23" s="10">
        <f t="shared" si="0"/>
        <v>10582.656999999999</v>
      </c>
      <c r="H23" s="8" t="s">
        <v>14</v>
      </c>
      <c r="I23" s="10">
        <f t="shared" ref="I23" si="1">SUM(I9:I22)</f>
        <v>10582.656999999999</v>
      </c>
      <c r="J23" s="25">
        <f t="shared" ref="J23" si="2">SUM(J9:J22)</f>
        <v>0</v>
      </c>
      <c r="K23" s="17" t="s">
        <v>14</v>
      </c>
      <c r="L23" s="24"/>
    </row>
    <row r="24" spans="1:12" s="9" customFormat="1" ht="51.6" customHeight="1">
      <c r="A24" s="28">
        <v>8</v>
      </c>
      <c r="B24" s="28">
        <v>158</v>
      </c>
      <c r="C24" s="31" t="s">
        <v>26</v>
      </c>
      <c r="D24" s="31" t="s">
        <v>38</v>
      </c>
      <c r="E24" s="34">
        <v>1525.23</v>
      </c>
      <c r="F24" s="26">
        <f>J24+J25+J26</f>
        <v>0</v>
      </c>
      <c r="G24" s="26">
        <f>E24-F24</f>
        <v>1525.23</v>
      </c>
      <c r="H24" s="8" t="s">
        <v>28</v>
      </c>
      <c r="I24" s="6">
        <v>1274.55</v>
      </c>
      <c r="J24" s="6">
        <v>0</v>
      </c>
      <c r="K24" s="17" t="s">
        <v>14</v>
      </c>
      <c r="L24" s="22" t="s">
        <v>37</v>
      </c>
    </row>
    <row r="25" spans="1:12" s="9" customFormat="1" ht="73.8" customHeight="1">
      <c r="A25" s="45"/>
      <c r="B25" s="45"/>
      <c r="C25" s="46"/>
      <c r="D25" s="46"/>
      <c r="E25" s="47"/>
      <c r="F25" s="36"/>
      <c r="G25" s="36"/>
      <c r="H25" s="8" t="s">
        <v>34</v>
      </c>
      <c r="I25" s="6">
        <v>221.65</v>
      </c>
      <c r="J25" s="6">
        <v>0</v>
      </c>
      <c r="K25" s="17" t="s">
        <v>14</v>
      </c>
      <c r="L25" s="22" t="s">
        <v>35</v>
      </c>
    </row>
    <row r="26" spans="1:12" s="9" customFormat="1" ht="74.400000000000006" customHeight="1">
      <c r="A26" s="33"/>
      <c r="B26" s="33"/>
      <c r="C26" s="33"/>
      <c r="D26" s="33"/>
      <c r="E26" s="27"/>
      <c r="F26" s="27"/>
      <c r="G26" s="27"/>
      <c r="H26" s="8" t="s">
        <v>33</v>
      </c>
      <c r="I26" s="6">
        <v>29.03</v>
      </c>
      <c r="J26" s="6">
        <v>0</v>
      </c>
      <c r="K26" s="17" t="s">
        <v>14</v>
      </c>
      <c r="L26" s="22" t="s">
        <v>36</v>
      </c>
    </row>
    <row r="27" spans="1:12" s="9" customFormat="1" ht="52.2" customHeight="1">
      <c r="A27" s="28">
        <v>9</v>
      </c>
      <c r="B27" s="28">
        <v>448</v>
      </c>
      <c r="C27" s="31" t="s">
        <v>27</v>
      </c>
      <c r="D27" s="31" t="s">
        <v>32</v>
      </c>
      <c r="E27" s="34">
        <v>400</v>
      </c>
      <c r="F27" s="26">
        <f>J27+J28</f>
        <v>0</v>
      </c>
      <c r="G27" s="26">
        <f>E27-F27</f>
        <v>400</v>
      </c>
      <c r="H27" s="8" t="s">
        <v>28</v>
      </c>
      <c r="I27" s="7">
        <v>350</v>
      </c>
      <c r="J27" s="6">
        <v>0</v>
      </c>
      <c r="K27" s="17" t="s">
        <v>14</v>
      </c>
      <c r="L27" s="22" t="s">
        <v>31</v>
      </c>
    </row>
    <row r="28" spans="1:12" s="9" customFormat="1" ht="52.2" customHeight="1">
      <c r="A28" s="30"/>
      <c r="B28" s="30"/>
      <c r="C28" s="33"/>
      <c r="D28" s="33"/>
      <c r="E28" s="27"/>
      <c r="F28" s="27"/>
      <c r="G28" s="27"/>
      <c r="H28" s="8" t="s">
        <v>29</v>
      </c>
      <c r="I28" s="7">
        <v>50</v>
      </c>
      <c r="J28" s="6">
        <v>0</v>
      </c>
      <c r="K28" s="17" t="s">
        <v>14</v>
      </c>
      <c r="L28" s="22" t="s">
        <v>30</v>
      </c>
    </row>
    <row r="29" spans="1:12" ht="17.399999999999999" customHeight="1">
      <c r="A29" s="38" t="s">
        <v>12</v>
      </c>
      <c r="B29" s="39"/>
      <c r="C29" s="39"/>
      <c r="D29" s="40"/>
      <c r="E29" s="11">
        <f>SUM(E24:E28)</f>
        <v>1925.23</v>
      </c>
      <c r="F29" s="11">
        <f t="shared" ref="F29:G29" si="3">SUM(F24:F28)</f>
        <v>0</v>
      </c>
      <c r="G29" s="11">
        <f t="shared" si="3"/>
        <v>1925.23</v>
      </c>
      <c r="H29" s="12" t="s">
        <v>14</v>
      </c>
      <c r="I29" s="11">
        <f t="shared" ref="I29" si="4">SUM(I24:I28)</f>
        <v>1925.23</v>
      </c>
      <c r="J29" s="11">
        <f t="shared" ref="J29" si="5">SUM(J24:J28)</f>
        <v>0</v>
      </c>
      <c r="K29" s="13" t="s">
        <v>14</v>
      </c>
    </row>
    <row r="30" spans="1:12" ht="17.399999999999999">
      <c r="A30" s="38" t="s">
        <v>13</v>
      </c>
      <c r="B30" s="39"/>
      <c r="C30" s="39"/>
      <c r="D30" s="40"/>
      <c r="E30" s="11">
        <f>E23+E29</f>
        <v>12507.886999999999</v>
      </c>
      <c r="F30" s="11">
        <f t="shared" ref="F30:J30" si="6">F23+F29</f>
        <v>0</v>
      </c>
      <c r="G30" s="11">
        <f t="shared" si="6"/>
        <v>12507.886999999999</v>
      </c>
      <c r="H30" s="12" t="s">
        <v>14</v>
      </c>
      <c r="I30" s="11">
        <f t="shared" si="6"/>
        <v>12507.886999999999</v>
      </c>
      <c r="J30" s="11">
        <f t="shared" si="6"/>
        <v>0</v>
      </c>
      <c r="K30" s="13" t="s">
        <v>14</v>
      </c>
    </row>
    <row r="31" spans="1:12" ht="16.8">
      <c r="G31" s="14"/>
      <c r="H31" s="15"/>
      <c r="I31" s="14"/>
    </row>
  </sheetData>
  <mergeCells count="67">
    <mergeCell ref="A17:A19"/>
    <mergeCell ref="B17:B19"/>
    <mergeCell ref="C17:C19"/>
    <mergeCell ref="D17:D19"/>
    <mergeCell ref="E17:E19"/>
    <mergeCell ref="F6:F7"/>
    <mergeCell ref="G6:G7"/>
    <mergeCell ref="A1:K1"/>
    <mergeCell ref="A11:A12"/>
    <mergeCell ref="B11:B12"/>
    <mergeCell ref="C11:C12"/>
    <mergeCell ref="D11:D12"/>
    <mergeCell ref="A23:D23"/>
    <mergeCell ref="A29:D29"/>
    <mergeCell ref="D27:D28"/>
    <mergeCell ref="E27:E28"/>
    <mergeCell ref="F27:F28"/>
    <mergeCell ref="G27:G28"/>
    <mergeCell ref="A24:A26"/>
    <mergeCell ref="B24:B26"/>
    <mergeCell ref="C24:C26"/>
    <mergeCell ref="D24:D26"/>
    <mergeCell ref="E24:E26"/>
    <mergeCell ref="F24:F26"/>
    <mergeCell ref="G24:G26"/>
    <mergeCell ref="A30:D30"/>
    <mergeCell ref="A2:K2"/>
    <mergeCell ref="A3:K3"/>
    <mergeCell ref="K5:K7"/>
    <mergeCell ref="D5:D7"/>
    <mergeCell ref="C5:C7"/>
    <mergeCell ref="B5:B7"/>
    <mergeCell ref="A5:A7"/>
    <mergeCell ref="H6:H7"/>
    <mergeCell ref="E5:G5"/>
    <mergeCell ref="H5:J5"/>
    <mergeCell ref="I6:J6"/>
    <mergeCell ref="E6:E7"/>
    <mergeCell ref="A27:A28"/>
    <mergeCell ref="B27:B28"/>
    <mergeCell ref="C27:C28"/>
    <mergeCell ref="E11:E12"/>
    <mergeCell ref="F11:F12"/>
    <mergeCell ref="G11:G12"/>
    <mergeCell ref="A13:A14"/>
    <mergeCell ref="B13:B14"/>
    <mergeCell ref="C13:C14"/>
    <mergeCell ref="D13:D14"/>
    <mergeCell ref="E13:E14"/>
    <mergeCell ref="F13:F14"/>
    <mergeCell ref="G13:G14"/>
    <mergeCell ref="F15:F16"/>
    <mergeCell ref="G15:G16"/>
    <mergeCell ref="A20:A22"/>
    <mergeCell ref="B20:B22"/>
    <mergeCell ref="C20:C22"/>
    <mergeCell ref="D20:D22"/>
    <mergeCell ref="E20:E22"/>
    <mergeCell ref="F20:F22"/>
    <mergeCell ref="G20:G22"/>
    <mergeCell ref="A15:A16"/>
    <mergeCell ref="B15:B16"/>
    <mergeCell ref="C15:C16"/>
    <mergeCell ref="D15:D16"/>
    <mergeCell ref="E15:E16"/>
    <mergeCell ref="F17:F19"/>
    <mergeCell ref="G17:G19"/>
  </mergeCells>
  <printOptions horizontalCentered="1"/>
  <pageMargins left="0.27559055118110237" right="0.27559055118110237" top="0.31496062992125984" bottom="0.31496062992125984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2018-05-11T12:00:48Z</dcterms:modified>
</cp:coreProperties>
</file>