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Лист1!$A$1:$K$37</definedName>
  </definedNames>
  <calcPr calcId="124519"/>
</workbook>
</file>

<file path=xl/calcChain.xml><?xml version="1.0" encoding="utf-8"?>
<calcChain xmlns="http://schemas.openxmlformats.org/spreadsheetml/2006/main">
  <c r="I37" i="1"/>
  <c r="E37"/>
  <c r="J36"/>
  <c r="I36"/>
  <c r="E36"/>
  <c r="F34"/>
  <c r="F36" s="1"/>
  <c r="J33"/>
  <c r="J37" s="1"/>
  <c r="I33"/>
  <c r="E33"/>
  <c r="F26"/>
  <c r="G26" s="1"/>
  <c r="E25"/>
  <c r="F17"/>
  <c r="G17" s="1"/>
  <c r="G34" l="1"/>
  <c r="G36" s="1"/>
  <c r="J25" l="1"/>
  <c r="I25"/>
  <c r="F25"/>
  <c r="G25"/>
  <c r="F22"/>
  <c r="G22" s="1"/>
  <c r="G19"/>
  <c r="F19"/>
  <c r="F15"/>
  <c r="G15" s="1"/>
  <c r="F13"/>
  <c r="G13" s="1"/>
  <c r="G11"/>
  <c r="G10"/>
  <c r="F11"/>
  <c r="F10"/>
  <c r="F9"/>
  <c r="G9" s="1"/>
  <c r="F28"/>
  <c r="G28" s="1"/>
  <c r="F31" l="1"/>
  <c r="G31" l="1"/>
  <c r="G33" s="1"/>
  <c r="G37" s="1"/>
  <c r="F33"/>
  <c r="F37" s="1"/>
</calcChain>
</file>

<file path=xl/sharedStrings.xml><?xml version="1.0" encoding="utf-8"?>
<sst xmlns="http://schemas.openxmlformats.org/spreadsheetml/2006/main" count="129" uniqueCount="63">
  <si>
    <t>Етап реалізації, заходи з виконання</t>
  </si>
  <si>
    <t>Виконані роботи</t>
  </si>
  <si>
    <t>Отриманий результат</t>
  </si>
  <si>
    <t>План</t>
  </si>
  <si>
    <t>Факт</t>
  </si>
  <si>
    <t>Залишок станом на початок звітного періоду</t>
  </si>
  <si>
    <t xml:space="preserve">Найменування робіт </t>
  </si>
  <si>
    <t xml:space="preserve">План </t>
  </si>
  <si>
    <t>Назва проекту, місце розташування</t>
  </si>
  <si>
    <t>Реєстраційний номер</t>
  </si>
  <si>
    <t>№ з/п</t>
  </si>
  <si>
    <t>Разом по розпоряднику коштів управління освіти Подільської РДА:</t>
  </si>
  <si>
    <t>Разом по розпоряднику коштів відділ у справах сім'ї, молоді та спорту Подільської РДА:</t>
  </si>
  <si>
    <t>Всього по розпоряднику коштів Подільська районна в місті Києві державна адміністрація:</t>
  </si>
  <si>
    <t>-</t>
  </si>
  <si>
    <t>Обсяг фінансування, тис.грн.</t>
  </si>
  <si>
    <t>Вартість,                                         тис. грн.</t>
  </si>
  <si>
    <t>Звіт про стан реалізації проектів за рахунок коштів Бюджету участі міста Києва</t>
  </si>
  <si>
    <t>(відповідний звітний період)</t>
  </si>
  <si>
    <t>Ганок для гімназії 34 «Либідь»</t>
  </si>
  <si>
    <t>Інтерактивні дошки для вивчення предметів філологічного циклу в Подільському районі</t>
  </si>
  <si>
    <t>Науково-пізнавальний та розвивальний простір учнів початкових класів для шкіл Подільського району</t>
  </si>
  <si>
    <t>Сучасні комп’ ютери в кабінет інформатики для шкіл Подільського району</t>
  </si>
  <si>
    <t>ШКОЛЯРАМ ПОДІЛЬСЬКОГО РАЙОНУ - ЛАБОРАТОРІЯ РОБОТОТЕХНІКИ LEGO</t>
  </si>
  <si>
    <t>Мережа хабів. Сучасний освітній простір гімназії 107 "Введенська"</t>
  </si>
  <si>
    <t>"BrightYard" у гімназії №257 "Синьоозерна" ("Яскраве подвір'я")</t>
  </si>
  <si>
    <t>«МІСТО – ДІТЯМ» (Оновлення дитячого клубу «Спарта»)</t>
  </si>
  <si>
    <t>«МІСТО МАЙБУТНІХ ЧЕМПІОНІВ» (Оновлення дитячого клубу «ЧЕМПІОН»)</t>
  </si>
  <si>
    <t>Капітальний ремонт</t>
  </si>
  <si>
    <t>Придбання меблів</t>
  </si>
  <si>
    <r>
      <t>ЗФ</t>
    </r>
    <r>
      <rPr>
        <u/>
        <sz val="11"/>
        <color theme="1"/>
        <rFont val="Calibri"/>
        <family val="2"/>
        <charset val="204"/>
        <scheme val="minor"/>
      </rPr>
      <t xml:space="preserve"> травень</t>
    </r>
  </si>
  <si>
    <r>
      <t xml:space="preserve">СФ </t>
    </r>
    <r>
      <rPr>
        <u/>
        <sz val="11"/>
        <color theme="1"/>
        <rFont val="Calibri"/>
        <family val="2"/>
        <charset val="204"/>
        <scheme val="minor"/>
      </rPr>
      <t>червень</t>
    </r>
  </si>
  <si>
    <t>Придбання обладнання</t>
  </si>
  <si>
    <t>Придбання меблів/ спорт. інвентарю</t>
  </si>
  <si>
    <r>
      <t>СФ липень-</t>
    </r>
    <r>
      <rPr>
        <u/>
        <sz val="11"/>
        <color theme="1"/>
        <rFont val="Calibri"/>
        <family val="2"/>
        <charset val="204"/>
        <scheme val="minor"/>
      </rPr>
      <t>серпень</t>
    </r>
  </si>
  <si>
    <r>
      <t xml:space="preserve">СФ </t>
    </r>
    <r>
      <rPr>
        <u/>
        <sz val="11"/>
        <color theme="1"/>
        <rFont val="Calibri"/>
        <family val="2"/>
        <charset val="204"/>
        <scheme val="minor"/>
      </rPr>
      <t>квітень</t>
    </r>
  </si>
  <si>
    <r>
      <t xml:space="preserve">СФ </t>
    </r>
    <r>
      <rPr>
        <u/>
        <sz val="11"/>
        <color theme="1"/>
        <rFont val="Calibri"/>
        <family val="2"/>
        <charset val="204"/>
        <scheme val="minor"/>
      </rPr>
      <t>червень- липень</t>
    </r>
  </si>
  <si>
    <t>Визначено відповідальних за виконання проектів-переможців. Спільно з авторами громадських проектів - переможців розроблено та затверджено календарні плани з їх реалізації. Тендерні пропозиції 17.04.2018 відправлено на перевірку до Київаудит.</t>
  </si>
  <si>
    <t xml:space="preserve">Визначено відповідальних за виконання проектів-переможців. Спільно з авторами громадських проектів - переможців розроблено та затверджено календарні плани з їх реалізації. </t>
  </si>
  <si>
    <r>
      <t xml:space="preserve">СФ       </t>
    </r>
    <r>
      <rPr>
        <u/>
        <sz val="11"/>
        <color theme="1"/>
        <rFont val="Calibri"/>
        <family val="2"/>
        <charset val="204"/>
        <scheme val="minor"/>
      </rPr>
      <t>червень</t>
    </r>
  </si>
  <si>
    <r>
      <t xml:space="preserve">ЗФ       </t>
    </r>
    <r>
      <rPr>
        <u/>
        <sz val="11"/>
        <color theme="1"/>
        <rFont val="Calibri"/>
        <family val="2"/>
        <charset val="204"/>
        <scheme val="minor"/>
      </rPr>
      <t>травень</t>
    </r>
  </si>
  <si>
    <t>Придбання інше обладнання</t>
  </si>
  <si>
    <r>
      <t xml:space="preserve">ЗФ       </t>
    </r>
    <r>
      <rPr>
        <u/>
        <sz val="11"/>
        <color theme="1"/>
        <rFont val="Calibri"/>
        <family val="2"/>
        <charset val="204"/>
        <scheme val="minor"/>
      </rPr>
      <t>липень</t>
    </r>
  </si>
  <si>
    <r>
      <t xml:space="preserve">СФ       </t>
    </r>
    <r>
      <rPr>
        <u/>
        <sz val="11"/>
        <color theme="1"/>
        <rFont val="Calibri"/>
        <family val="2"/>
        <charset val="204"/>
        <scheme val="minor"/>
      </rPr>
      <t>липень</t>
    </r>
  </si>
  <si>
    <r>
      <t xml:space="preserve">СФ       </t>
    </r>
    <r>
      <rPr>
        <u/>
        <sz val="11"/>
        <color theme="1"/>
        <rFont val="Calibri"/>
        <family val="2"/>
        <charset val="204"/>
        <scheme val="minor"/>
      </rPr>
      <t>травень</t>
    </r>
  </si>
  <si>
    <t>Придбання меблі/ інше обладнання</t>
  </si>
  <si>
    <r>
      <t xml:space="preserve">СФ       </t>
    </r>
    <r>
      <rPr>
        <u/>
        <sz val="11"/>
        <color theme="1"/>
        <rFont val="Calibri"/>
        <family val="2"/>
        <charset val="204"/>
        <scheme val="minor"/>
      </rPr>
      <t>червень 352700; липень 822800</t>
    </r>
  </si>
  <si>
    <t>Інтерактивне та лабораторне обладнання для шкіл Подільського району</t>
  </si>
  <si>
    <t>Послуги</t>
  </si>
  <si>
    <t>«Масові дитячі свята»</t>
  </si>
  <si>
    <t>Разом по розпоряднику коштів управління праці та соціального захисту населення Подільської РДА:</t>
  </si>
  <si>
    <t>«Крок до мрії»</t>
  </si>
  <si>
    <r>
      <t xml:space="preserve">СФ </t>
    </r>
    <r>
      <rPr>
        <u/>
        <sz val="11"/>
        <color theme="1"/>
        <rFont val="Calibri"/>
        <family val="2"/>
        <charset val="204"/>
        <scheme val="minor"/>
      </rPr>
      <t>травень</t>
    </r>
    <r>
      <rPr>
        <sz val="11"/>
        <color theme="1"/>
        <rFont val="Calibri"/>
        <family val="2"/>
        <charset val="204"/>
        <scheme val="minor"/>
      </rPr>
      <t xml:space="preserve"> - 100000,00 </t>
    </r>
    <r>
      <rPr>
        <u/>
        <sz val="11"/>
        <color theme="1"/>
        <rFont val="Calibri"/>
        <family val="2"/>
        <charset val="204"/>
        <scheme val="minor"/>
      </rPr>
      <t>червень</t>
    </r>
    <r>
      <rPr>
        <sz val="11"/>
        <color theme="1"/>
        <rFont val="Calibri"/>
        <family val="2"/>
        <charset val="204"/>
        <scheme val="minor"/>
      </rPr>
      <t xml:space="preserve"> - 170765,00</t>
    </r>
  </si>
  <si>
    <t xml:space="preserve">       станом на 01.06.2018 року    </t>
  </si>
  <si>
    <t>Визначено відповідального за виконання проекту-переможця. Спільно з автором громадського проекту - переможця розроблено та затверджено календарний план з його реалізації, у якому заплановано проведення свята на вересень 2018 року.</t>
  </si>
  <si>
    <t>Визначено відповідальних за виконання проектів-переможців. Спільно з авторами громадських проектів - переможців розроблено та затверджено календарні плани з їх реалізації. Тендерні пропозиції 17.04.2018 надіслано на перевірку до Київаудит. 18.05.2018 року оголошено процедуру закупівлі в системі Prozorro на закупівлю інтерактивних дошок, панелей та мультимедійного обладнання.</t>
  </si>
  <si>
    <t>Визначено відповідального за виконання проекту-переможця. Спільно з автором громадського проекту - переможця розроблено та затверджено календарний план з його реалізації, яким визначено закупівлю обладнання у липні-серпні 2018 року.</t>
  </si>
  <si>
    <t>Визначено відповідального за виконання проекту-переможця. Спільно з автором громадського проекту - переможця розроблено та затверджено календарний план з його реалізації. Закупівлі в системі Prozorro оголошені 30.03.2018 вперше та 10.04.2018 (повторно) на виконання робіт з капітального ремонту не відбулися за відсутності пропозицій.</t>
  </si>
  <si>
    <t>Визначено відповідальних за виконання проектів-переможців. Спільно з авторами громадських проектів - переможців розроблено та затверджено календарні плани з їх реалізації. 27.04.2018 року оголошено процедуру закупівлі в системі Prozorro на  облаштування на шкільному подвір'ї спорт.майданчика та міні стадіону. Визначено переможця. Закупівля на етапі укладання договору.</t>
  </si>
  <si>
    <t>Визначено відповідального за виконання проекту-переможця. Спільно з автором громадського проекту - переможця розроблено та затверджено календарний план з його реалізації. Готуються пропозиції для оголошення закупівель в системі Prozorro на закупівлю обладнання.</t>
  </si>
  <si>
    <t xml:space="preserve">Визначено відповідальних за виконання проектів-переможців. Спільно з авторами громадських проектів - переможців розроблено та затверджено календарні плани з їх реалізації. 17.04.2018 оголошено процедуру закупівлі в системі Prozorro на виконання робіт з капітального ремонту інженерних мереж КМП "Спарта" та за результатами якої укладено договір від 27.04.2018 на суму 183,1 тис.грн. 10.04.2018 оголошено процедуру закупівлі в системі Prozorro на виконання робіт з капітального ремонту приміщень КМП "Спарта", за результатами якої визначено переможця та укладено договір від 08.05.2018 року на суму 1023,9 тис.грн.  Кошториси направлено на експертизу. </t>
  </si>
  <si>
    <t>16,284 дивани</t>
  </si>
  <si>
    <t>Визначено відповідальних за виконання проектів-переможців. Спільно з авторами громадських проектів - переможців розроблено та затверджено календарні плани з їх реалізації. 26.04.2018 оголошено процедуру закупівлі в системі Prozorro на виконання робіт з капітального ремонту вхідної групи КМП "Чемпіон". Визначено переможця. Укладено договір від 14.05.2018 на суму 326,1 тис.грн. Кошторис направлено на  експертизу. Проведено закупівлю через систему Prozorro диванів для облаштування клубу.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</si>
</sst>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00"/>
    <numFmt numFmtId="166" formatCode="0.00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166" fontId="3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66" fontId="5" fillId="0" borderId="1" xfId="0" applyNumberFormat="1" applyFont="1" applyFill="1" applyBorder="1" applyAlignment="1">
      <alignment horizontal="right" vertical="center" wrapText="1"/>
    </xf>
    <xf numFmtId="166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5" xfId="0" applyFill="1" applyBorder="1"/>
    <xf numFmtId="164" fontId="5" fillId="0" borderId="5" xfId="0" applyNumberFormat="1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lef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166" fontId="3" fillId="0" borderId="6" xfId="0" applyNumberFormat="1" applyFont="1" applyFill="1" applyBorder="1" applyAlignment="1">
      <alignment horizontal="right" vertical="center" wrapText="1"/>
    </xf>
    <xf numFmtId="166" fontId="3" fillId="0" borderId="1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 wrapText="1"/>
    </xf>
    <xf numFmtId="0" fontId="0" fillId="0" borderId="7" xfId="0" applyFill="1" applyBorder="1" applyAlignment="1">
      <alignment horizontal="right" vertical="center" wrapText="1"/>
    </xf>
    <xf numFmtId="164" fontId="3" fillId="0" borderId="6" xfId="0" applyNumberFormat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166" fontId="3" fillId="0" borderId="6" xfId="0" applyNumberFormat="1" applyFont="1" applyFill="1" applyBorder="1" applyAlignment="1">
      <alignment horizontal="right" vertical="center" wrapText="1"/>
    </xf>
    <xf numFmtId="166" fontId="3" fillId="0" borderId="8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164" fontId="3" fillId="0" borderId="8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6" fontId="3" fillId="0" borderId="7" xfId="0" applyNumberFormat="1" applyFont="1" applyFill="1" applyBorder="1" applyAlignment="1">
      <alignment horizontal="right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8" xfId="0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view="pageBreakPreview" topLeftCell="A31" zoomScale="60" workbookViewId="0">
      <selection activeCell="A28" sqref="A1:XFD1048576"/>
    </sheetView>
  </sheetViews>
  <sheetFormatPr defaultRowHeight="14.4"/>
  <cols>
    <col min="1" max="1" width="3.77734375" style="2" bestFit="1" customWidth="1"/>
    <col min="2" max="2" width="16.88671875" style="2" customWidth="1"/>
    <col min="3" max="3" width="48.88671875" style="2" customWidth="1"/>
    <col min="4" max="4" width="57.33203125" style="2" customWidth="1"/>
    <col min="5" max="5" width="14.33203125" style="2" bestFit="1" customWidth="1"/>
    <col min="6" max="6" width="12.109375" style="2" customWidth="1"/>
    <col min="7" max="7" width="17.5546875" style="2" customWidth="1"/>
    <col min="8" max="8" width="20.6640625" style="2" customWidth="1"/>
    <col min="9" max="10" width="14.33203125" style="2" bestFit="1" customWidth="1"/>
    <col min="11" max="11" width="13.5546875" style="2" customWidth="1"/>
    <col min="12" max="12" width="9.5546875" style="16" customWidth="1"/>
    <col min="13" max="16384" width="8.88671875" style="2"/>
  </cols>
  <sheetData>
    <row r="1" spans="1:12" ht="21">
      <c r="A1" s="58" t="s">
        <v>17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2" ht="21">
      <c r="A2" s="58" t="s">
        <v>53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2" ht="15.6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5" spans="1:12" s="3" customFormat="1" ht="16.8">
      <c r="A5" s="60" t="s">
        <v>10</v>
      </c>
      <c r="B5" s="60" t="s">
        <v>9</v>
      </c>
      <c r="C5" s="60" t="s">
        <v>8</v>
      </c>
      <c r="D5" s="60" t="s">
        <v>0</v>
      </c>
      <c r="E5" s="60" t="s">
        <v>15</v>
      </c>
      <c r="F5" s="60"/>
      <c r="G5" s="60"/>
      <c r="H5" s="60" t="s">
        <v>1</v>
      </c>
      <c r="I5" s="60"/>
      <c r="J5" s="60"/>
      <c r="K5" s="60" t="s">
        <v>2</v>
      </c>
      <c r="L5" s="17"/>
    </row>
    <row r="6" spans="1:12" s="3" customFormat="1" ht="71.400000000000006" customHeight="1">
      <c r="A6" s="61"/>
      <c r="B6" s="61"/>
      <c r="C6" s="61"/>
      <c r="D6" s="61"/>
      <c r="E6" s="60" t="s">
        <v>3</v>
      </c>
      <c r="F6" s="60" t="s">
        <v>4</v>
      </c>
      <c r="G6" s="60" t="s">
        <v>5</v>
      </c>
      <c r="H6" s="60" t="s">
        <v>6</v>
      </c>
      <c r="I6" s="60" t="s">
        <v>16</v>
      </c>
      <c r="J6" s="60"/>
      <c r="K6" s="61"/>
      <c r="L6" s="17"/>
    </row>
    <row r="7" spans="1:12" s="3" customFormat="1" ht="26.4" customHeight="1">
      <c r="A7" s="61"/>
      <c r="B7" s="61"/>
      <c r="C7" s="61"/>
      <c r="D7" s="61"/>
      <c r="E7" s="61"/>
      <c r="F7" s="61"/>
      <c r="G7" s="61"/>
      <c r="H7" s="61"/>
      <c r="I7" s="23" t="s">
        <v>7</v>
      </c>
      <c r="J7" s="23" t="s">
        <v>4</v>
      </c>
      <c r="K7" s="61"/>
      <c r="L7" s="17"/>
    </row>
    <row r="8" spans="1:12" s="5" customFormat="1" ht="16.8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18"/>
    </row>
    <row r="9" spans="1:12" s="9" customFormat="1" ht="79.2" customHeight="1">
      <c r="A9" s="24">
        <v>1</v>
      </c>
      <c r="B9" s="24">
        <v>222</v>
      </c>
      <c r="C9" s="1" t="s">
        <v>19</v>
      </c>
      <c r="D9" s="1" t="s">
        <v>38</v>
      </c>
      <c r="E9" s="6">
        <v>224</v>
      </c>
      <c r="F9" s="7">
        <f>J9</f>
        <v>0</v>
      </c>
      <c r="G9" s="7">
        <f>E9-F9</f>
        <v>224</v>
      </c>
      <c r="H9" s="8" t="s">
        <v>28</v>
      </c>
      <c r="I9" s="7">
        <v>224</v>
      </c>
      <c r="J9" s="7">
        <v>0</v>
      </c>
      <c r="K9" s="24" t="s">
        <v>14</v>
      </c>
      <c r="L9" s="17" t="s">
        <v>31</v>
      </c>
    </row>
    <row r="10" spans="1:12" s="9" customFormat="1" ht="142.19999999999999" customHeight="1">
      <c r="A10" s="25">
        <v>2</v>
      </c>
      <c r="B10" s="25">
        <v>289</v>
      </c>
      <c r="C10" s="26" t="s">
        <v>20</v>
      </c>
      <c r="D10" s="26" t="s">
        <v>55</v>
      </c>
      <c r="E10" s="27">
        <v>2000</v>
      </c>
      <c r="F10" s="7">
        <f>J10</f>
        <v>0</v>
      </c>
      <c r="G10" s="7">
        <f>E10-F10</f>
        <v>2000</v>
      </c>
      <c r="H10" s="8" t="s">
        <v>32</v>
      </c>
      <c r="I10" s="7">
        <v>2000</v>
      </c>
      <c r="J10" s="7">
        <v>0</v>
      </c>
      <c r="K10" s="24" t="s">
        <v>14</v>
      </c>
      <c r="L10" s="17" t="s">
        <v>31</v>
      </c>
    </row>
    <row r="11" spans="1:12" s="9" customFormat="1" ht="67.8" customHeight="1">
      <c r="A11" s="32">
        <v>3</v>
      </c>
      <c r="B11" s="32">
        <v>293</v>
      </c>
      <c r="C11" s="35" t="s">
        <v>21</v>
      </c>
      <c r="D11" s="35" t="s">
        <v>55</v>
      </c>
      <c r="E11" s="62">
        <v>1988.2380000000001</v>
      </c>
      <c r="F11" s="31">
        <f>J11+J12</f>
        <v>0</v>
      </c>
      <c r="G11" s="31">
        <f>E11-F11</f>
        <v>1988.2380000000001</v>
      </c>
      <c r="H11" s="8" t="s">
        <v>45</v>
      </c>
      <c r="I11" s="7">
        <v>335.4</v>
      </c>
      <c r="J11" s="7">
        <v>0</v>
      </c>
      <c r="K11" s="24" t="s">
        <v>14</v>
      </c>
      <c r="L11" s="17" t="s">
        <v>40</v>
      </c>
    </row>
    <row r="12" spans="1:12" s="9" customFormat="1" ht="69.599999999999994" customHeight="1">
      <c r="A12" s="50"/>
      <c r="B12" s="50"/>
      <c r="C12" s="54"/>
      <c r="D12" s="54"/>
      <c r="E12" s="30"/>
      <c r="F12" s="30"/>
      <c r="G12" s="30"/>
      <c r="H12" s="8" t="s">
        <v>32</v>
      </c>
      <c r="I12" s="7">
        <v>1652.838</v>
      </c>
      <c r="J12" s="7">
        <v>0</v>
      </c>
      <c r="K12" s="24" t="s">
        <v>14</v>
      </c>
      <c r="L12" s="17" t="s">
        <v>39</v>
      </c>
    </row>
    <row r="13" spans="1:12" s="9" customFormat="1" ht="68.400000000000006" customHeight="1">
      <c r="A13" s="32">
        <v>4</v>
      </c>
      <c r="B13" s="32">
        <v>295</v>
      </c>
      <c r="C13" s="35" t="s">
        <v>22</v>
      </c>
      <c r="D13" s="35" t="s">
        <v>55</v>
      </c>
      <c r="E13" s="37">
        <v>1989.1980000000001</v>
      </c>
      <c r="F13" s="31">
        <f>J13+J14</f>
        <v>0</v>
      </c>
      <c r="G13" s="31">
        <f>E13-F13</f>
        <v>1989.1980000000001</v>
      </c>
      <c r="H13" s="8" t="s">
        <v>41</v>
      </c>
      <c r="I13" s="7">
        <v>26.388000000000002</v>
      </c>
      <c r="J13" s="7">
        <v>0</v>
      </c>
      <c r="K13" s="24" t="s">
        <v>14</v>
      </c>
      <c r="L13" s="17" t="s">
        <v>40</v>
      </c>
    </row>
    <row r="14" spans="1:12" s="9" customFormat="1" ht="70.2" customHeight="1">
      <c r="A14" s="50"/>
      <c r="B14" s="50"/>
      <c r="C14" s="54"/>
      <c r="D14" s="54"/>
      <c r="E14" s="30"/>
      <c r="F14" s="30"/>
      <c r="G14" s="30"/>
      <c r="H14" s="8" t="s">
        <v>32</v>
      </c>
      <c r="I14" s="7">
        <v>1962.81</v>
      </c>
      <c r="J14" s="7">
        <v>0</v>
      </c>
      <c r="K14" s="24" t="s">
        <v>14</v>
      </c>
      <c r="L14" s="17" t="s">
        <v>39</v>
      </c>
    </row>
    <row r="15" spans="1:12" s="9" customFormat="1" ht="54.6" customHeight="1">
      <c r="A15" s="32">
        <v>5</v>
      </c>
      <c r="B15" s="32">
        <v>349</v>
      </c>
      <c r="C15" s="35" t="s">
        <v>23</v>
      </c>
      <c r="D15" s="35" t="s">
        <v>37</v>
      </c>
      <c r="E15" s="37">
        <v>1991.19</v>
      </c>
      <c r="F15" s="31">
        <f>J15+J16</f>
        <v>0</v>
      </c>
      <c r="G15" s="31">
        <f>E15-F15</f>
        <v>1991.19</v>
      </c>
      <c r="H15" s="8" t="s">
        <v>41</v>
      </c>
      <c r="I15" s="7">
        <v>674.88</v>
      </c>
      <c r="J15" s="7">
        <v>0</v>
      </c>
      <c r="K15" s="24" t="s">
        <v>14</v>
      </c>
      <c r="L15" s="17" t="s">
        <v>40</v>
      </c>
    </row>
    <row r="16" spans="1:12" s="9" customFormat="1" ht="33.6">
      <c r="A16" s="50"/>
      <c r="B16" s="46"/>
      <c r="C16" s="34"/>
      <c r="D16" s="34"/>
      <c r="E16" s="39"/>
      <c r="F16" s="39"/>
      <c r="G16" s="39"/>
      <c r="H16" s="8" t="s">
        <v>32</v>
      </c>
      <c r="I16" s="7">
        <v>1316.31</v>
      </c>
      <c r="J16" s="7">
        <v>0</v>
      </c>
      <c r="K16" s="24" t="s">
        <v>14</v>
      </c>
      <c r="L16" s="17" t="s">
        <v>39</v>
      </c>
    </row>
    <row r="17" spans="1:13" s="9" customFormat="1" ht="53.4" customHeight="1">
      <c r="A17" s="49">
        <v>6</v>
      </c>
      <c r="B17" s="32">
        <v>373</v>
      </c>
      <c r="C17" s="35" t="s">
        <v>47</v>
      </c>
      <c r="D17" s="35" t="s">
        <v>56</v>
      </c>
      <c r="E17" s="37">
        <v>1982</v>
      </c>
      <c r="F17" s="31">
        <f>J17+J18</f>
        <v>0</v>
      </c>
      <c r="G17" s="31">
        <f>E17-F17</f>
        <v>1982</v>
      </c>
      <c r="H17" s="8" t="s">
        <v>41</v>
      </c>
      <c r="I17" s="7">
        <v>54</v>
      </c>
      <c r="J17" s="7">
        <v>0</v>
      </c>
      <c r="K17" s="24" t="s">
        <v>14</v>
      </c>
      <c r="L17" s="17" t="s">
        <v>42</v>
      </c>
    </row>
    <row r="18" spans="1:13" s="9" customFormat="1" ht="53.4" customHeight="1">
      <c r="A18" s="50"/>
      <c r="B18" s="46"/>
      <c r="C18" s="34"/>
      <c r="D18" s="34"/>
      <c r="E18" s="51"/>
      <c r="F18" s="39"/>
      <c r="G18" s="39"/>
      <c r="H18" s="8" t="s">
        <v>32</v>
      </c>
      <c r="I18" s="7">
        <v>1928</v>
      </c>
      <c r="J18" s="7">
        <v>0</v>
      </c>
      <c r="K18" s="24" t="s">
        <v>14</v>
      </c>
      <c r="L18" s="17" t="s">
        <v>43</v>
      </c>
    </row>
    <row r="19" spans="1:13" s="9" customFormat="1" ht="52.2" customHeight="1">
      <c r="A19" s="32">
        <v>7</v>
      </c>
      <c r="B19" s="32">
        <v>469</v>
      </c>
      <c r="C19" s="35" t="s">
        <v>24</v>
      </c>
      <c r="D19" s="35" t="s">
        <v>58</v>
      </c>
      <c r="E19" s="37">
        <v>1990.0309999999999</v>
      </c>
      <c r="F19" s="31">
        <f>J19+J20+J21</f>
        <v>0</v>
      </c>
      <c r="G19" s="31">
        <f>E19-F19</f>
        <v>1990.0309999999999</v>
      </c>
      <c r="H19" s="8" t="s">
        <v>28</v>
      </c>
      <c r="I19" s="7">
        <v>1175.5</v>
      </c>
      <c r="J19" s="7">
        <v>0</v>
      </c>
      <c r="K19" s="24" t="s">
        <v>14</v>
      </c>
      <c r="L19" s="21" t="s">
        <v>46</v>
      </c>
    </row>
    <row r="20" spans="1:13" s="9" customFormat="1" ht="47.4" customHeight="1">
      <c r="A20" s="52"/>
      <c r="B20" s="33"/>
      <c r="C20" s="36"/>
      <c r="D20" s="36"/>
      <c r="E20" s="38"/>
      <c r="F20" s="40"/>
      <c r="G20" s="40"/>
      <c r="H20" s="8" t="s">
        <v>32</v>
      </c>
      <c r="I20" s="7">
        <v>673.77300000000002</v>
      </c>
      <c r="J20" s="7">
        <v>0</v>
      </c>
      <c r="K20" s="24" t="s">
        <v>14</v>
      </c>
      <c r="L20" s="17" t="s">
        <v>43</v>
      </c>
    </row>
    <row r="21" spans="1:13" s="9" customFormat="1" ht="36" customHeight="1">
      <c r="A21" s="50"/>
      <c r="B21" s="46"/>
      <c r="C21" s="34"/>
      <c r="D21" s="34"/>
      <c r="E21" s="39"/>
      <c r="F21" s="39"/>
      <c r="G21" s="39"/>
      <c r="H21" s="8" t="s">
        <v>29</v>
      </c>
      <c r="I21" s="7">
        <v>140.75800000000001</v>
      </c>
      <c r="J21" s="7">
        <v>0</v>
      </c>
      <c r="K21" s="24" t="s">
        <v>14</v>
      </c>
      <c r="L21" s="17" t="s">
        <v>42</v>
      </c>
    </row>
    <row r="22" spans="1:13" s="9" customFormat="1" ht="39" customHeight="1">
      <c r="A22" s="32">
        <v>8</v>
      </c>
      <c r="B22" s="32">
        <v>612</v>
      </c>
      <c r="C22" s="35" t="s">
        <v>25</v>
      </c>
      <c r="D22" s="35" t="s">
        <v>57</v>
      </c>
      <c r="E22" s="37">
        <v>400</v>
      </c>
      <c r="F22" s="31">
        <f>J22+J23+J24</f>
        <v>0</v>
      </c>
      <c r="G22" s="31">
        <f>E22-F22</f>
        <v>400</v>
      </c>
      <c r="H22" s="8" t="s">
        <v>28</v>
      </c>
      <c r="I22" s="7">
        <v>205</v>
      </c>
      <c r="J22" s="7">
        <v>0</v>
      </c>
      <c r="K22" s="24" t="s">
        <v>14</v>
      </c>
      <c r="L22" s="17" t="s">
        <v>44</v>
      </c>
    </row>
    <row r="23" spans="1:13" s="9" customFormat="1" ht="42" customHeight="1">
      <c r="A23" s="52"/>
      <c r="B23" s="52"/>
      <c r="C23" s="53"/>
      <c r="D23" s="53"/>
      <c r="E23" s="55"/>
      <c r="F23" s="40"/>
      <c r="G23" s="40"/>
      <c r="H23" s="8" t="s">
        <v>32</v>
      </c>
      <c r="I23" s="7">
        <v>70</v>
      </c>
      <c r="J23" s="7">
        <v>0</v>
      </c>
      <c r="K23" s="24" t="s">
        <v>14</v>
      </c>
      <c r="L23" s="17" t="s">
        <v>44</v>
      </c>
    </row>
    <row r="24" spans="1:13" s="9" customFormat="1" ht="38.4" customHeight="1">
      <c r="A24" s="50"/>
      <c r="B24" s="50"/>
      <c r="C24" s="54"/>
      <c r="D24" s="54"/>
      <c r="E24" s="30"/>
      <c r="F24" s="30"/>
      <c r="G24" s="30"/>
      <c r="H24" s="8" t="s">
        <v>45</v>
      </c>
      <c r="I24" s="7">
        <v>125</v>
      </c>
      <c r="J24" s="7">
        <v>0</v>
      </c>
      <c r="K24" s="24" t="s">
        <v>14</v>
      </c>
      <c r="L24" s="17" t="s">
        <v>40</v>
      </c>
    </row>
    <row r="25" spans="1:13" s="9" customFormat="1" ht="17.399999999999999">
      <c r="A25" s="41" t="s">
        <v>11</v>
      </c>
      <c r="B25" s="56"/>
      <c r="C25" s="56"/>
      <c r="D25" s="57"/>
      <c r="E25" s="10">
        <f>SUM(E9:E24)</f>
        <v>12564.656999999999</v>
      </c>
      <c r="F25" s="10">
        <f t="shared" ref="F25:G25" si="0">SUM(F9:F24)</f>
        <v>0</v>
      </c>
      <c r="G25" s="10">
        <f t="shared" si="0"/>
        <v>12564.656999999999</v>
      </c>
      <c r="H25" s="8" t="s">
        <v>14</v>
      </c>
      <c r="I25" s="10">
        <f t="shared" ref="I25" si="1">SUM(I9:I24)</f>
        <v>12564.656999999999</v>
      </c>
      <c r="J25" s="20">
        <f t="shared" ref="J25" si="2">SUM(J9:J24)</f>
        <v>0</v>
      </c>
      <c r="K25" s="24" t="s">
        <v>14</v>
      </c>
      <c r="L25" s="19"/>
    </row>
    <row r="26" spans="1:13" s="9" customFormat="1" ht="41.4" customHeight="1">
      <c r="A26" s="32">
        <v>9</v>
      </c>
      <c r="B26" s="32">
        <v>27</v>
      </c>
      <c r="C26" s="47" t="s">
        <v>49</v>
      </c>
      <c r="D26" s="47" t="s">
        <v>54</v>
      </c>
      <c r="E26" s="37">
        <v>103</v>
      </c>
      <c r="F26" s="31">
        <f>J26+J27</f>
        <v>0</v>
      </c>
      <c r="G26" s="31">
        <f>E26-F26</f>
        <v>103</v>
      </c>
      <c r="H26" s="8" t="s">
        <v>41</v>
      </c>
      <c r="I26" s="6">
        <v>69.900000000000006</v>
      </c>
      <c r="J26" s="6">
        <v>0</v>
      </c>
      <c r="K26" s="24" t="s">
        <v>14</v>
      </c>
      <c r="L26" s="17" t="s">
        <v>30</v>
      </c>
    </row>
    <row r="27" spans="1:13" s="9" customFormat="1" ht="43.2" customHeight="1">
      <c r="A27" s="46"/>
      <c r="B27" s="46"/>
      <c r="C27" s="48"/>
      <c r="D27" s="48"/>
      <c r="E27" s="51"/>
      <c r="F27" s="39"/>
      <c r="G27" s="39"/>
      <c r="H27" s="8" t="s">
        <v>48</v>
      </c>
      <c r="I27" s="6">
        <v>33.1</v>
      </c>
      <c r="J27" s="6">
        <v>0</v>
      </c>
      <c r="K27" s="24" t="s">
        <v>14</v>
      </c>
      <c r="L27" s="17" t="s">
        <v>30</v>
      </c>
    </row>
    <row r="28" spans="1:13" s="9" customFormat="1" ht="73.2" customHeight="1">
      <c r="A28" s="32">
        <v>10</v>
      </c>
      <c r="B28" s="32">
        <v>158</v>
      </c>
      <c r="C28" s="35" t="s">
        <v>26</v>
      </c>
      <c r="D28" s="35" t="s">
        <v>60</v>
      </c>
      <c r="E28" s="37">
        <v>1525.23</v>
      </c>
      <c r="F28" s="31">
        <f>J28+J29+J30</f>
        <v>0</v>
      </c>
      <c r="G28" s="31">
        <f>E28-F28</f>
        <v>1525.23</v>
      </c>
      <c r="H28" s="8" t="s">
        <v>28</v>
      </c>
      <c r="I28" s="6">
        <v>1274.55</v>
      </c>
      <c r="J28" s="6">
        <v>0</v>
      </c>
      <c r="K28" s="24" t="s">
        <v>14</v>
      </c>
      <c r="L28" s="17" t="s">
        <v>36</v>
      </c>
    </row>
    <row r="29" spans="1:13" s="9" customFormat="1" ht="76.8" customHeight="1">
      <c r="A29" s="33"/>
      <c r="B29" s="33"/>
      <c r="C29" s="36"/>
      <c r="D29" s="36"/>
      <c r="E29" s="38"/>
      <c r="F29" s="40"/>
      <c r="G29" s="40"/>
      <c r="H29" s="8" t="s">
        <v>33</v>
      </c>
      <c r="I29" s="6">
        <v>221.65</v>
      </c>
      <c r="J29" s="6">
        <v>0</v>
      </c>
      <c r="K29" s="24" t="s">
        <v>14</v>
      </c>
      <c r="L29" s="17" t="s">
        <v>34</v>
      </c>
    </row>
    <row r="30" spans="1:13" s="9" customFormat="1" ht="71.400000000000006" customHeight="1">
      <c r="A30" s="34"/>
      <c r="B30" s="34"/>
      <c r="C30" s="34"/>
      <c r="D30" s="34"/>
      <c r="E30" s="39"/>
      <c r="F30" s="39"/>
      <c r="G30" s="39"/>
      <c r="H30" s="8" t="s">
        <v>32</v>
      </c>
      <c r="I30" s="6">
        <v>29.03</v>
      </c>
      <c r="J30" s="6">
        <v>0</v>
      </c>
      <c r="K30" s="24" t="s">
        <v>14</v>
      </c>
      <c r="L30" s="17" t="s">
        <v>35</v>
      </c>
    </row>
    <row r="31" spans="1:13" s="9" customFormat="1" ht="82.2" customHeight="1">
      <c r="A31" s="32">
        <v>11</v>
      </c>
      <c r="B31" s="32">
        <v>448</v>
      </c>
      <c r="C31" s="35" t="s">
        <v>27</v>
      </c>
      <c r="D31" s="35" t="s">
        <v>62</v>
      </c>
      <c r="E31" s="37">
        <v>400</v>
      </c>
      <c r="F31" s="31">
        <f>J31+J32</f>
        <v>16.283999999999999</v>
      </c>
      <c r="G31" s="31">
        <f>E31-F31</f>
        <v>383.71600000000001</v>
      </c>
      <c r="H31" s="8" t="s">
        <v>28</v>
      </c>
      <c r="I31" s="7">
        <v>350</v>
      </c>
      <c r="J31" s="6">
        <v>0</v>
      </c>
      <c r="K31" s="24" t="s">
        <v>14</v>
      </c>
      <c r="L31" s="17" t="s">
        <v>31</v>
      </c>
    </row>
    <row r="32" spans="1:13" s="9" customFormat="1" ht="90.6" customHeight="1">
      <c r="A32" s="46"/>
      <c r="B32" s="46"/>
      <c r="C32" s="34"/>
      <c r="D32" s="34"/>
      <c r="E32" s="30"/>
      <c r="F32" s="30"/>
      <c r="G32" s="30"/>
      <c r="H32" s="8" t="s">
        <v>29</v>
      </c>
      <c r="I32" s="7">
        <v>50</v>
      </c>
      <c r="J32" s="6">
        <v>16.283999999999999</v>
      </c>
      <c r="K32" s="24" t="s">
        <v>14</v>
      </c>
      <c r="L32" s="17" t="s">
        <v>30</v>
      </c>
      <c r="M32" s="9" t="s">
        <v>61</v>
      </c>
    </row>
    <row r="33" spans="1:12" ht="17.399999999999999" customHeight="1">
      <c r="A33" s="41" t="s">
        <v>12</v>
      </c>
      <c r="B33" s="42"/>
      <c r="C33" s="42"/>
      <c r="D33" s="43"/>
      <c r="E33" s="11">
        <f>SUM(E26:E32)</f>
        <v>2028.23</v>
      </c>
      <c r="F33" s="11">
        <f t="shared" ref="F33:G33" si="3">SUM(F26:F32)</f>
        <v>16.283999999999999</v>
      </c>
      <c r="G33" s="11">
        <f t="shared" si="3"/>
        <v>2011.9459999999999</v>
      </c>
      <c r="H33" s="12" t="s">
        <v>14</v>
      </c>
      <c r="I33" s="11">
        <f t="shared" ref="I33" si="4">SUM(I26:I32)</f>
        <v>2028.23</v>
      </c>
      <c r="J33" s="11">
        <f t="shared" ref="J33" si="5">SUM(J26:J32)</f>
        <v>16.283999999999999</v>
      </c>
      <c r="K33" s="13" t="s">
        <v>14</v>
      </c>
    </row>
    <row r="34" spans="1:12" ht="47.4" customHeight="1">
      <c r="A34" s="44">
        <v>12</v>
      </c>
      <c r="B34" s="32">
        <v>85</v>
      </c>
      <c r="C34" s="44" t="s">
        <v>51</v>
      </c>
      <c r="D34" s="47" t="s">
        <v>59</v>
      </c>
      <c r="E34" s="29">
        <v>352.92200000000003</v>
      </c>
      <c r="F34" s="31">
        <f>J34+J35</f>
        <v>0</v>
      </c>
      <c r="G34" s="31">
        <f>E34-F34</f>
        <v>352.92200000000003</v>
      </c>
      <c r="H34" s="8" t="s">
        <v>45</v>
      </c>
      <c r="I34" s="22">
        <v>82.156999999999996</v>
      </c>
      <c r="J34" s="28">
        <v>0</v>
      </c>
      <c r="K34" s="13" t="s">
        <v>14</v>
      </c>
      <c r="L34" s="17" t="s">
        <v>30</v>
      </c>
    </row>
    <row r="35" spans="1:12" ht="56.4" customHeight="1">
      <c r="A35" s="45"/>
      <c r="B35" s="46"/>
      <c r="C35" s="45"/>
      <c r="D35" s="48"/>
      <c r="E35" s="30"/>
      <c r="F35" s="30"/>
      <c r="G35" s="30"/>
      <c r="H35" s="8" t="s">
        <v>32</v>
      </c>
      <c r="I35" s="22">
        <v>270.76499999999999</v>
      </c>
      <c r="J35" s="28">
        <v>0</v>
      </c>
      <c r="K35" s="13" t="s">
        <v>14</v>
      </c>
      <c r="L35" s="9" t="s">
        <v>52</v>
      </c>
    </row>
    <row r="36" spans="1:12" ht="17.399999999999999" customHeight="1">
      <c r="A36" s="41" t="s">
        <v>50</v>
      </c>
      <c r="B36" s="42"/>
      <c r="C36" s="42"/>
      <c r="D36" s="43"/>
      <c r="E36" s="11">
        <f>E34</f>
        <v>352.92200000000003</v>
      </c>
      <c r="F36" s="11">
        <f t="shared" ref="F36:G36" si="6">F34</f>
        <v>0</v>
      </c>
      <c r="G36" s="11">
        <f t="shared" si="6"/>
        <v>352.92200000000003</v>
      </c>
      <c r="H36" s="12" t="s">
        <v>14</v>
      </c>
      <c r="I36" s="11">
        <f>I34+I35</f>
        <v>352.92199999999997</v>
      </c>
      <c r="J36" s="11">
        <f>J34+J35</f>
        <v>0</v>
      </c>
      <c r="K36" s="13" t="s">
        <v>14</v>
      </c>
    </row>
    <row r="37" spans="1:12" ht="17.399999999999999">
      <c r="A37" s="41" t="s">
        <v>13</v>
      </c>
      <c r="B37" s="56"/>
      <c r="C37" s="56"/>
      <c r="D37" s="57"/>
      <c r="E37" s="11">
        <f>E25+E33+E36</f>
        <v>14945.808999999999</v>
      </c>
      <c r="F37" s="11">
        <f t="shared" ref="F37:G37" si="7">F25+F33+F36</f>
        <v>16.283999999999999</v>
      </c>
      <c r="G37" s="11">
        <f t="shared" si="7"/>
        <v>14929.525</v>
      </c>
      <c r="H37" s="12" t="s">
        <v>14</v>
      </c>
      <c r="I37" s="11">
        <f t="shared" ref="I37" si="8">I25+I33+I36</f>
        <v>14945.808999999999</v>
      </c>
      <c r="J37" s="11">
        <f t="shared" ref="J37" si="9">J25+J33+J36</f>
        <v>16.283999999999999</v>
      </c>
      <c r="K37" s="13" t="s">
        <v>14</v>
      </c>
    </row>
    <row r="38" spans="1:12" ht="16.8">
      <c r="G38" s="14"/>
      <c r="H38" s="15"/>
      <c r="I38" s="14"/>
    </row>
  </sheetData>
  <mergeCells count="89">
    <mergeCell ref="G26:G27"/>
    <mergeCell ref="F6:F7"/>
    <mergeCell ref="G6:G7"/>
    <mergeCell ref="A1:K1"/>
    <mergeCell ref="A11:A12"/>
    <mergeCell ref="B11:B12"/>
    <mergeCell ref="C11:C12"/>
    <mergeCell ref="D11:D12"/>
    <mergeCell ref="E11:E12"/>
    <mergeCell ref="F11:F12"/>
    <mergeCell ref="G11:G12"/>
    <mergeCell ref="A25:D25"/>
    <mergeCell ref="A33:D33"/>
    <mergeCell ref="D31:D32"/>
    <mergeCell ref="E31:E32"/>
    <mergeCell ref="F31:F32"/>
    <mergeCell ref="A26:A27"/>
    <mergeCell ref="B26:B27"/>
    <mergeCell ref="C26:C27"/>
    <mergeCell ref="D26:D27"/>
    <mergeCell ref="E26:E27"/>
    <mergeCell ref="F26:F27"/>
    <mergeCell ref="A37:D37"/>
    <mergeCell ref="A2:K2"/>
    <mergeCell ref="A3:K3"/>
    <mergeCell ref="K5:K7"/>
    <mergeCell ref="D5:D7"/>
    <mergeCell ref="C5:C7"/>
    <mergeCell ref="B5:B7"/>
    <mergeCell ref="A5:A7"/>
    <mergeCell ref="H6:H7"/>
    <mergeCell ref="E5:G5"/>
    <mergeCell ref="H5:J5"/>
    <mergeCell ref="I6:J6"/>
    <mergeCell ref="E6:E7"/>
    <mergeCell ref="A31:A32"/>
    <mergeCell ref="B31:B32"/>
    <mergeCell ref="C31:C32"/>
    <mergeCell ref="A13:A14"/>
    <mergeCell ref="B13:B14"/>
    <mergeCell ref="C13:C14"/>
    <mergeCell ref="D13:D14"/>
    <mergeCell ref="E13:E14"/>
    <mergeCell ref="F13:F14"/>
    <mergeCell ref="G13:G14"/>
    <mergeCell ref="F15:F16"/>
    <mergeCell ref="G15:G16"/>
    <mergeCell ref="A22:A24"/>
    <mergeCell ref="B22:B24"/>
    <mergeCell ref="C22:C24"/>
    <mergeCell ref="D22:D24"/>
    <mergeCell ref="E22:E24"/>
    <mergeCell ref="F22:F24"/>
    <mergeCell ref="G22:G24"/>
    <mergeCell ref="A15:A16"/>
    <mergeCell ref="B15:B16"/>
    <mergeCell ref="C15:C16"/>
    <mergeCell ref="D15:D16"/>
    <mergeCell ref="E15:E16"/>
    <mergeCell ref="F19:F21"/>
    <mergeCell ref="G19:G21"/>
    <mergeCell ref="A17:A18"/>
    <mergeCell ref="B17:B18"/>
    <mergeCell ref="C17:C18"/>
    <mergeCell ref="D17:D18"/>
    <mergeCell ref="E17:E18"/>
    <mergeCell ref="F17:F18"/>
    <mergeCell ref="G17:G18"/>
    <mergeCell ref="A19:A21"/>
    <mergeCell ref="B19:B21"/>
    <mergeCell ref="C19:C21"/>
    <mergeCell ref="D19:D21"/>
    <mergeCell ref="E19:E21"/>
    <mergeCell ref="A36:D36"/>
    <mergeCell ref="A34:A35"/>
    <mergeCell ref="B34:B35"/>
    <mergeCell ref="C34:C35"/>
    <mergeCell ref="D34:D35"/>
    <mergeCell ref="E34:E35"/>
    <mergeCell ref="F34:F35"/>
    <mergeCell ref="G34:G35"/>
    <mergeCell ref="G31:G32"/>
    <mergeCell ref="A28:A30"/>
    <mergeCell ref="B28:B30"/>
    <mergeCell ref="C28:C30"/>
    <mergeCell ref="D28:D30"/>
    <mergeCell ref="E28:E30"/>
    <mergeCell ref="F28:F30"/>
    <mergeCell ref="G28:G30"/>
  </mergeCells>
  <printOptions horizontalCentered="1"/>
  <pageMargins left="0.27559055118110237" right="0.27559055118110237" top="0.31496062992125984" bottom="0.31496062992125984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2018-06-08T14:54:49Z</dcterms:modified>
</cp:coreProperties>
</file>