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60" windowWidth="20490" windowHeight="8145"/>
  </bookViews>
  <sheets>
    <sheet name="РІЧНИЙ" sheetId="5" r:id="rId1"/>
  </sheets>
  <definedNames>
    <definedName name="_xlnm.Print_Titles" localSheetId="0">РІЧНИЙ!$5:$8</definedName>
    <definedName name="_xlnm.Print_Area" localSheetId="0">РІЧНИЙ!$A$1:$N$25</definedName>
  </definedNames>
  <calcPr calcId="1257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4" i="5"/>
  <c r="I24"/>
  <c r="J22"/>
  <c r="I22"/>
  <c r="J15" l="1"/>
  <c r="I18"/>
  <c r="I25" s="1"/>
  <c r="J17" l="1"/>
  <c r="J16"/>
  <c r="J12"/>
  <c r="J11"/>
  <c r="J18" l="1"/>
  <c r="J25" s="1"/>
</calcChain>
</file>

<file path=xl/sharedStrings.xml><?xml version="1.0" encoding="utf-8"?>
<sst xmlns="http://schemas.openxmlformats.org/spreadsheetml/2006/main" count="163" uniqueCount="97">
  <si>
    <t>№ з/п</t>
  </si>
  <si>
    <t>Адреса реалізації проекту</t>
  </si>
  <si>
    <t>Всього:</t>
  </si>
  <si>
    <t>Х</t>
  </si>
  <si>
    <t>(відповідний звітний період)</t>
  </si>
  <si>
    <t>Номер проекту</t>
  </si>
  <si>
    <t xml:space="preserve"> Назва проекту</t>
  </si>
  <si>
    <t>Заходи, які не вдалося реалізувати, або було реалізовано іншим чином</t>
  </si>
  <si>
    <t>Бюджет проекту</t>
  </si>
  <si>
    <t>Команда проекту (ПІП лідера Команди)</t>
  </si>
  <si>
    <t>Погодження з лідером Команди проекту тендерної документації (технічного завдання) (дата)</t>
  </si>
  <si>
    <t>Загальний опис результатів проекту, опис робіт та послуг, які було проведено та надано, їх послідовність</t>
  </si>
  <si>
    <t xml:space="preserve"> Замовник (розпорядник нижчого рівня або одержувач коштів бюджету м. Києва)</t>
  </si>
  <si>
    <t>Фотозвіт щодо результату реалізації проекту та інформаційного знаку</t>
  </si>
  <si>
    <t>Річний звіт реалізації проектів-переможців за рахунок коштів "Громадського бюджету міста Києва"</t>
  </si>
  <si>
    <t>плановий, тис.грн.</t>
  </si>
  <si>
    <t>фактичний, тис.грн.</t>
  </si>
  <si>
    <t>Причини недотримання термінів та відхилення від визначених бюджетів</t>
  </si>
  <si>
    <t>Посилання на закупівлю товарів, робіт чи послуг на "Prozorro"</t>
  </si>
  <si>
    <t>Ганок для гімназії 34 «Либідь»</t>
  </si>
  <si>
    <t>Інтерактивні дошки для вивчення предметів філологічного циклу в Подільському районі</t>
  </si>
  <si>
    <t>Науково-пізнавальний та розвивальний простір учнів початкових класів для шкіл Подільського району</t>
  </si>
  <si>
    <t>ШКОЛЯРАМ ПОДІЛЬСЬКОГО РАЙОНУ - ЛАБОРАТОРІЯ РОБОТОТЕХНІКИ LEGO</t>
  </si>
  <si>
    <t>Інтерактивне та лабораторне обладнання для шкіл Подільського району</t>
  </si>
  <si>
    <t>Мережа хабів. Сучасний освітній простір гімназії 107 "Введенська"</t>
  </si>
  <si>
    <t>"BrightYard" у гімназії №257 "Синьоозерна" ("Яскраве подвір'я")</t>
  </si>
  <si>
    <t>Вул.Межова,22</t>
  </si>
  <si>
    <t>Вул.Копилівська,3Б  Вул.Білицька,41/43 Пров.Межовий,7  Пр.Правди ,64 Г   Вул.Галицька,5  Вул.Мостицька,16</t>
  </si>
  <si>
    <t>Вул.Введенська,35</t>
  </si>
  <si>
    <t>Пр.Гонгадзе, 7 Б</t>
  </si>
  <si>
    <t>Арцимович Юлія Олександрівна</t>
  </si>
  <si>
    <t>Кулеєва Марина Василівна</t>
  </si>
  <si>
    <t>Стрельчук Ірина Володимирівна</t>
  </si>
  <si>
    <t>Мірошниченко Ольга Олександрівна</t>
  </si>
  <si>
    <t>Тулубаєва Інна Борисівна</t>
  </si>
  <si>
    <t>Марченко Євгенія Віталіївна</t>
  </si>
  <si>
    <t>Спітковська Катерина Василівна</t>
  </si>
  <si>
    <t>Русіна Катерина Володимирівна</t>
  </si>
  <si>
    <t>Управління освіти</t>
  </si>
  <si>
    <t xml:space="preserve">15.03.2018 </t>
  </si>
  <si>
    <t>Створено сучасний освітній простір для забезпечення доступності та комфортності сучасних умов навчання, розвитку та спілкування учнів початкових класів.</t>
  </si>
  <si>
    <t>В 6 школах Подільського району м.Києва створено навчально-ігровий простір для розвитку здібностей дітей, що відповідають міжнародним сучасним критеріям, за допомогою введення до навчального процесу додаткових занять предмету з викладання робототехніки.</t>
  </si>
  <si>
    <t xml:space="preserve">за підсумками 2018 року </t>
  </si>
  <si>
    <t>Разом по розпоряднику коштів управління освіти Подільської районної в місті Києві державної адміністрації:</t>
  </si>
  <si>
    <t>Головний розпорядник бюджетних коштів  -  Подільська районна в місті Києві державна адміністрація</t>
  </si>
  <si>
    <t>Капітальний ремонт - UA-2018-07-12-000820-c, технічний нагляд дог.№ 265 від 24.10.2018</t>
  </si>
  <si>
    <t>м.Київ, вул. Вишгородська,  5</t>
  </si>
  <si>
    <t>Масловський М.М.</t>
  </si>
  <si>
    <t>Відділ у справах сім'ї молоді та спорту Подільської РДА в м.Києві</t>
  </si>
  <si>
    <t>Разом по розпоряднику коштів відділ у справах сім'ї, молоді та спорту Подільської районної в місті Києві державної адміністрації:</t>
  </si>
  <si>
    <t>«Крок до мрії»</t>
  </si>
  <si>
    <t>м. Київ, пр. Правди, 4</t>
  </si>
  <si>
    <t>Бєлова Т.А.</t>
  </si>
  <si>
    <t>Разом по розпоряднику коштів управління праці та соціального захисту населення Подільської районної в місті Києві державної адміністрації:</t>
  </si>
  <si>
    <t>м.Київ,вул Сирецька,36</t>
  </si>
  <si>
    <t>Іванко А.В.</t>
  </si>
  <si>
    <t>м.Київ,вул Світлицького,35 Б</t>
  </si>
  <si>
    <t>Мальський А.М.</t>
  </si>
  <si>
    <t xml:space="preserve">Проведено ремонт центральних сходів при вході до гімназії, встановлено пандус, замінено віконні та дверні блоки. Створено належні температурні та санітарно-гігієнічні умови, привабливий вигляд та безпечний вхід для учнів, вчителів та обслуговуючого персоналу гімназії. </t>
  </si>
  <si>
    <t>6 шкіл Подільського району забезпеченні мультимедійними засобами навчання, що дозволяє підвищити ефективність навчального процесу та якість навчання учнів.</t>
  </si>
  <si>
    <t>Сучасні комп’ютери в кабінет інформатики для шкіл Подільського району</t>
  </si>
  <si>
    <t xml:space="preserve"> UA-2018-05-18-001973-a (мультемідійні комплекси), UA-2018-09-21-001383-a, (мультимедійні комплекси)</t>
  </si>
  <si>
    <t xml:space="preserve"> UA-2018-07-13-000436-b (конструктори Лего), UA-2018-08-31-000119-b (крісла мішки, стільці), UA-2018-10-26-000238-a (столи мобільні дитячі -торги не відбулися); UA-2018-05-18-001973-a (мулітимедійне обладнання), UA-2018-10-26-000238-a (столи ігрові)</t>
  </si>
  <si>
    <t xml:space="preserve">UA-2018-09-06-000259-b (свіч, килимок для миші), UA-2018-10-12-000996-a  (подовжувач, дріт, конвектори), UA-2018-07-20-001068-c (комп"ютери), UA-2018-05-18-001973-a (мультимедійне обладнання) </t>
  </si>
  <si>
    <t>Створено сучасний освітній простір для забезпечення якісної сучасної освіти з використанням сучасних інноваційних технологій.</t>
  </si>
  <si>
    <t xml:space="preserve">UA-2018-09-06-000259-b (миша комп'ютерна), UA-2018-10-12-000456-c, UA-2018-10-12-000739-a (акумуляторна батарея, блоки живлення, сервомотор), UA-2018-07-13-000436-b (конструктори Лего); UA-2018-07-20-001068-c (ноутбуки) </t>
  </si>
  <si>
    <t>UA-2018-10-03-001236-c (султан електричний), UA-2018-07-20-001193-c (мікроскопи), UA-2018-10-03-001236-c (набір лабораторній "Електрика та магнетизм",блок живлення), UA-2018-07-20-001108-c (мультимедійне обладнання - система опитування); UA-2018-08-06-000507-b (метеостанція)</t>
  </si>
  <si>
    <t xml:space="preserve">6 шкіл Подільського району забезпечені  інтерактивними дошками, системою інтерактивного опитування, засобами для проведення учнями досліджень, вимірювань та лабораторних робіт з обраних тем наук природничого циклу на якісно новому рівні. </t>
  </si>
  <si>
    <t xml:space="preserve"> Капітальний ремонт UA-2018-04-27-001290-a, тех.наг. № 264 від 23.10.2018, UA-2018-07-20-001068-c (ноутбуки), UA-2018-08-28-001297-a (кухонне обладнання), UA-2018-05-18-001973-a (мулітимедійне обладнання), UA-2018-09-06-000259-b (принтер, плотер), UA-2018-06-25-000132-b (тренажер), UA-2018-07-20-001320-c  (меблі), торги не відбулися тричі на проектори, укладено прямий договір на суму 46,5 тис.грн., UA-2018-09-05-000994-b (мийка), UA-2018-09-19-000621-b (кухонне обладнання), UA-2018-06-25-000132-b (тренажер), UA-2018-08-31-000119-b  (крісла мішки, стільці - товар не поставлено), UA-2018-09-27-002254-c (екрани для проекторів), UA-2018-07-13-000436-b (міні-станок конструктор), UA-2018-07-20-001320-c  (меблі), UA-2018-10-26-000238-a (столи дитячі -торги не відбулися).
</t>
  </si>
  <si>
    <t>Створено сучасний, інтерактивний, багатофункціональний освітній простір в гімназії 107 "Введенська", куди діти із задоволенням приходять отримувати знання, здобувати важливі життєві навички.</t>
  </si>
  <si>
    <t>UA-2018-08-06-000507-b (метеостанція), UA-2018-08-31-000305-c (мікшерний пульт), (торги не відбулися тричі на проектори - укладено  прямий договір), UA-2018-09-05-001226-b  (настільні ігри), UA-2018-08-31-000305-c ,  (мікрофон), фліпчарт-торги не відбулися тричі, UA-2018-08-31-000119-b (крісла мішки, розкладні стільці), трибуна-прямий договір.</t>
  </si>
  <si>
    <t>У внутрішньому дворику гімназії створено функціональний простір для активного розвитку дітей та навчання на основі інноваційних методик освіти.</t>
  </si>
  <si>
    <t>Масові дитячі свята</t>
  </si>
  <si>
    <t xml:space="preserve"> Місто дітям" (Оновлення дитячого клубу "Спарта")</t>
  </si>
  <si>
    <t>Місто майбутніх чемпіонів" (Оновлення клубу "Чемпіон")</t>
  </si>
  <si>
    <t>Подільський районний в місті Києві Центр клубів за місцем проживання "Поділ"</t>
  </si>
  <si>
    <t>Закупівлі UA-2018-06-21-002603-а (страховки універсальні); UA-2018-06-25-001165-а (квитки в аквапарк);UA-2018-07-04-001486-с (карабіни); UA-2018-07-18-000006-с (послуги з харчування)</t>
  </si>
  <si>
    <t>Проведено захід в парковій зоні Березового гаю. Участь в заході прийняло 300 осіб. Учасники заходу пройшли естафети: історія України, паралельні мотузки, орієнтування на місцевості та інш. Отримали солодощі, морозиво та квитки в АКВАПАРК</t>
  </si>
  <si>
    <t>З метою вдосконалення якості послуг, які надаються подолянам, ПРЦК «Поділ» успішно прийняв участь та став переможцем у 2018 році ГБ-2, а саме проекту з капітального ремонту клубу «Спарта». Проведено комплекс робіт, а саме:замінено електропроводку електроарматуру,замінено двірні блоки,покриття підлоги,труби та запірну арматуру системи тепло,водопостачання та каналізації,виконано ремонт опорядження стін та стелі,встановлено систему примусової вентиляції та протипожежну систему,відремонтовано санвузли та встановлено електросушарку для рук,облаштована зона очікування для батьків.Завдяки реалізації проекту  ГБ вихованці клубу відточують свою майстерність на оновленому обладнанні (кінь гімнастичний,шведські стінки,мати гімнастичні тощо)</t>
  </si>
  <si>
    <r>
      <t xml:space="preserve">Закупівлі </t>
    </r>
    <r>
      <rPr>
        <sz val="10"/>
        <color theme="1"/>
        <rFont val="Times New Roman"/>
        <family val="1"/>
        <charset val="204"/>
      </rPr>
      <t xml:space="preserve">UA-2018-06-25-000398-b (принтер), </t>
    </r>
    <r>
      <rPr>
        <sz val="11"/>
        <color theme="1"/>
        <rFont val="Times New Roman"/>
        <family val="1"/>
        <charset val="204"/>
      </rPr>
      <t>UA-2018-05-21-000906-c (моноблок), UA-2018-08-02-000554-a (покриття для тренувальної та боксерської зали), UA-2018-10-23-002387-b ( мати з хімічно зшитого пенополіетілкну), UA-2018-10-23-000767-a (покриття армоване), UA-2018-08-03-001808-b (мати гімнастичні), UA-2018-08-15-02027-b (кінь гімнастичний), UA-2018-08-17-000086-a (лавки гардеробні), UA-2018-08-16-001939-b (шведська стінка), UA-2018-11-21-001617-a (стіл письмовий одномумбовий), UA-2018-11-21-0001617-a (шафа напівзакрита 2-х дверна), UA2018-11-21-001617-a (шафа для одягу), UA-2018-11-21-001617-a (тумба мобільна), UA-2018-11-27-001337-b (дивани,стіл складний), UA-2018-11-26-001833-b (стілець складний),капітальний ремонт клубу за місцем проживання "Спарта"-UA-2018-04-10-000409-c, капітальний ремонт клубу за місцем проживання "Спарта" (додаткові роботи) UA-2018-10-12-000729-a, капітальний ремонт інженерних мереж (ХВП та ГВП) по клубу "Спарта"-UA-2018-04-17-002900-a, послуги технагляду UA-2018-06-26-000119-b</t>
    </r>
  </si>
  <si>
    <t>Закупівлі UA-2018-04-24-000499-b (дивани"Доміно"), UA2018-05-30-002731-a (жалюзі вертикальні), UA-2018-06-07-002376-a (лавки гардеробні), UA-2018-11-22-000929-b (станок хореографічний, акустична система), UA-2018-11-27-001337-b (стіл складний), UA-2018-11-26-001833-b (стілець складний), капітальний ремонт вхідної групи в клубі за місцем проживання "Чемпіон" - UA-2018-04-26-001127-d, послуги технагляду-UA-2018-07-02-000175-b</t>
  </si>
  <si>
    <t xml:space="preserve">     У зв’язку з тим, що КМП «Чемпіон» не мав окремого входу, було прийнято рішення про участь в ГБ-2. ПРЦК «Поділ» успішно прийняв участь та став переможцем проекту з капітального ремонту вхідної групи клубу «Чемпіон». Було облаштовано окремий вхід до клубу, накриття вхідної групи та сходів,встановлено освітлення, виконано ремонт опорядження стін та стелі,підлогу встелено морозостійкою керамічною плиткою.Зону очікування облаштовано диванами,танцювальну залу облаштовано хореографічними станками.</t>
  </si>
  <si>
    <t>Центр соціально-психологічної реабілітації дітей та молоді з функціональними обмеженнями Подільського району міста Києва</t>
  </si>
  <si>
    <t>Закупівлі UA-2018-04-03-001620c (плита електрична кухонна); UA-2018-05-08-001491-b (світлодіодний стіл); UA-2018-06-08-002934-a (пральна машина); UA-2018-06-12-000339-a (джерело безперебійного живлення), UA-2018-07-27-001111-a (акустична система); UA-2018-05-08-001579-b (телевізор); UA-2018-05-08-001536-b (комп. мережа); UA-2018-05-30-001810-a (кухонні меблі); UA-2018-05-11-001793-c (шкільні меблі); UA-2018-06-07-003138-a (мультимедійний комплекс); UA-2018-05-08-001629-b (спец.меблі для дітей з інвалідністю); 
UA-2018-08-07-001677-b (безкаркасні меблі);                                
UA-2018-08-00111-c-c1 (меблі для зони очікування); UA-2018-10-02-001377-a (комп'ютер для педагога)</t>
  </si>
  <si>
    <t>З метою проведення заходів для соціально-трудової адаптації дітей та молоді з інвалідністю придбано обладнання для комп"ютерного класу; для навчальної побутової кімнати; меблі та обладнання для навчальної кухні; меблі та обладнання та матеріали для навчального класу; меблі для зони очікування.</t>
  </si>
  <si>
    <t>https://podil.kyivcity.gov.ua/files/2019/2/1/_222.pdf</t>
  </si>
  <si>
    <t>https://podil.kyivcity.gov.ua/files/2019/2/1/_289.pdf</t>
  </si>
  <si>
    <t>https://podil.kyivcity.gov.ua/files/2019/2/1/_295.pdf</t>
  </si>
  <si>
    <t>https://podil.kyivcity.gov.ua/files/2019/2/1/_349.pdf</t>
  </si>
  <si>
    <t>https://podil.kyivcity.gov.ua/files/2019/2/1/_373.pdf</t>
  </si>
  <si>
    <t>https://podil.kyivcity.gov.ua/files/2019/2/1/_469.pdf</t>
  </si>
  <si>
    <t>https://podil.kyivcity.gov.ua/files/2019/2/1/_612.pdf</t>
  </si>
  <si>
    <t>https://podil.kyivcity.gov.ua/files/2019/2/1/_27.pdf</t>
  </si>
  <si>
    <t>https://podil.kyivcity.gov.ua/files/2019/2/1/_158.pdf</t>
  </si>
  <si>
    <t>https://podil.kyivcity.gov.ua/files/2019/2/1/_448.pdf</t>
  </si>
  <si>
    <t>https://podil.kyivcity.gov.ua/files/2019/2/1/_85.pdf</t>
  </si>
  <si>
    <t>https://podil.kyivcity.gov.ua/files/2019/2/1/_293.pdf</t>
  </si>
</sst>
</file>

<file path=xl/styles.xml><?xml version="1.0" encoding="utf-8"?>
<styleSheet xmlns="http://schemas.openxmlformats.org/spreadsheetml/2006/main">
  <numFmts count="1">
    <numFmt numFmtId="164" formatCode="0.0"/>
  </numFmts>
  <fonts count="16">
    <font>
      <sz val="11"/>
      <color theme="1"/>
      <name val="Calibri"/>
      <family val="2"/>
      <charset val="204"/>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sz val="12"/>
      <color theme="1"/>
      <name val="Times New Roman"/>
      <family val="1"/>
      <charset val="204"/>
    </font>
    <font>
      <sz val="16"/>
      <color rgb="FF000000"/>
      <name val="Times New Roman"/>
      <family val="1"/>
      <charset val="204"/>
    </font>
    <font>
      <sz val="12"/>
      <color rgb="FF000000"/>
      <name val="Times New Roman"/>
      <family val="1"/>
      <charset val="204"/>
    </font>
    <font>
      <sz val="10"/>
      <color theme="1"/>
      <name val="Times New Roman"/>
      <family val="1"/>
      <charset val="204"/>
    </font>
    <font>
      <sz val="11"/>
      <name val="Times New Roman"/>
      <family val="1"/>
      <charset val="204"/>
    </font>
    <font>
      <sz val="16"/>
      <color theme="1"/>
      <name val="Times New Roman"/>
      <family val="1"/>
      <charset val="204"/>
    </font>
    <font>
      <b/>
      <sz val="18"/>
      <color theme="1"/>
      <name val="Times New Roman"/>
      <family val="1"/>
      <charset val="204"/>
    </font>
    <font>
      <sz val="16"/>
      <name val="Times New Roman"/>
      <family val="1"/>
      <charset val="204"/>
    </font>
    <font>
      <sz val="12"/>
      <name val="Times New Roman"/>
      <family val="1"/>
      <charset val="204"/>
    </font>
    <font>
      <b/>
      <sz val="16"/>
      <color theme="1"/>
      <name val="Times New Roman"/>
      <family val="1"/>
      <charset val="204"/>
    </font>
    <font>
      <b/>
      <sz val="16"/>
      <color theme="1"/>
      <name val="Calibri"/>
      <family val="2"/>
      <charset val="204"/>
      <scheme val="minor"/>
    </font>
    <font>
      <u/>
      <sz val="6.05"/>
      <color theme="10"/>
      <name val="Calibri"/>
      <family val="2"/>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style="thin">
        <color rgb="FF000000"/>
      </bottom>
      <diagonal/>
    </border>
  </borders>
  <cellStyleXfs count="2">
    <xf numFmtId="0" fontId="0" fillId="0" borderId="0"/>
    <xf numFmtId="0" fontId="15" fillId="0" borderId="0" applyNumberFormat="0" applyFill="0" applyBorder="0" applyAlignment="0" applyProtection="0">
      <alignment vertical="top"/>
      <protection locked="0"/>
    </xf>
  </cellStyleXfs>
  <cellXfs count="66">
    <xf numFmtId="0" fontId="0" fillId="0" borderId="0" xfId="0"/>
    <xf numFmtId="0" fontId="1" fillId="0" borderId="0" xfId="0" applyFont="1" applyFill="1"/>
    <xf numFmtId="0" fontId="3" fillId="0" borderId="1" xfId="0" applyFont="1" applyFill="1" applyBorder="1" applyAlignment="1">
      <alignment horizontal="center" vertical="center" wrapText="1"/>
    </xf>
    <xf numFmtId="0" fontId="3" fillId="0" borderId="0" xfId="0" applyFont="1" applyFill="1" applyAlignment="1">
      <alignment horizontal="center"/>
    </xf>
    <xf numFmtId="0" fontId="3" fillId="0" borderId="1" xfId="0" applyFont="1" applyFill="1" applyBorder="1" applyAlignment="1">
      <alignment horizontal="center"/>
    </xf>
    <xf numFmtId="0" fontId="1" fillId="0" borderId="1" xfId="0" applyFont="1" applyFill="1" applyBorder="1" applyAlignment="1">
      <alignment vertical="center" wrapText="1"/>
    </xf>
    <xf numFmtId="0" fontId="4" fillId="0" borderId="0" xfId="0" applyFont="1" applyFill="1" applyAlignment="1">
      <alignment horizontal="center"/>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xf numFmtId="14" fontId="1" fillId="0" borderId="1" xfId="0" applyNumberFormat="1" applyFont="1" applyFill="1" applyBorder="1" applyAlignment="1">
      <alignment vertical="center" wrapText="1"/>
    </xf>
    <xf numFmtId="14" fontId="1" fillId="0" borderId="1" xfId="0" applyNumberFormat="1" applyFont="1" applyFill="1" applyBorder="1" applyAlignment="1">
      <alignment horizontal="center" vertical="center" wrapText="1"/>
    </xf>
    <xf numFmtId="164" fontId="13" fillId="0" borderId="1" xfId="0" applyNumberFormat="1" applyFont="1" applyFill="1" applyBorder="1"/>
    <xf numFmtId="164" fontId="9" fillId="0" borderId="1" xfId="0" applyNumberFormat="1" applyFont="1" applyFill="1" applyBorder="1" applyAlignment="1">
      <alignment vertical="center" wrapText="1"/>
    </xf>
    <xf numFmtId="0" fontId="1" fillId="0" borderId="0" xfId="0" applyFont="1" applyFill="1" applyAlignment="1">
      <alignment vertical="center"/>
    </xf>
    <xf numFmtId="4" fontId="1" fillId="0" borderId="1" xfId="0" applyNumberFormat="1" applyFont="1" applyFill="1" applyBorder="1" applyAlignment="1">
      <alignment horizontal="center" vertical="center" wrapText="1"/>
    </xf>
    <xf numFmtId="164" fontId="13" fillId="0" borderId="1" xfId="0" applyNumberFormat="1" applyFont="1" applyFill="1" applyBorder="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top" wrapText="1"/>
    </xf>
    <xf numFmtId="0" fontId="9"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wrapText="1"/>
    </xf>
    <xf numFmtId="0" fontId="13" fillId="0" borderId="1" xfId="0" applyFont="1" applyFill="1" applyBorder="1" applyAlignment="1">
      <alignment horizontal="center"/>
    </xf>
    <xf numFmtId="4" fontId="13"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xf>
    <xf numFmtId="0" fontId="9" fillId="0" borderId="0" xfId="0" applyFont="1" applyFill="1" applyAlignment="1">
      <alignment horizontal="center"/>
    </xf>
    <xf numFmtId="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6" fillId="0" borderId="0" xfId="0" applyFont="1" applyFill="1" applyAlignment="1">
      <alignment horizontal="center" vertical="center" wrapText="1"/>
    </xf>
    <xf numFmtId="0" fontId="7" fillId="0" borderId="0" xfId="0" applyFont="1" applyFill="1"/>
    <xf numFmtId="164" fontId="8" fillId="0" borderId="12"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64" fontId="8" fillId="0" borderId="13"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0" borderId="7" xfId="0" applyFont="1" applyFill="1" applyBorder="1" applyAlignment="1">
      <alignment horizontal="left" vertical="center" wrapText="1"/>
    </xf>
    <xf numFmtId="0" fontId="11" fillId="0" borderId="7" xfId="0" applyFont="1" applyFill="1" applyBorder="1" applyAlignment="1">
      <alignment vertical="center" wrapText="1"/>
    </xf>
    <xf numFmtId="0" fontId="15" fillId="0" borderId="14" xfId="1" applyFill="1" applyBorder="1" applyAlignment="1" applyProtection="1">
      <alignment horizontal="center" vertical="center" wrapText="1"/>
    </xf>
    <xf numFmtId="0" fontId="13" fillId="0" borderId="3" xfId="0" applyFont="1" applyFill="1" applyBorder="1" applyAlignment="1">
      <alignment horizontal="left"/>
    </xf>
    <xf numFmtId="0" fontId="0" fillId="0" borderId="5" xfId="0" applyFill="1" applyBorder="1" applyAlignment="1">
      <alignment horizontal="left"/>
    </xf>
    <xf numFmtId="0" fontId="3" fillId="0" borderId="11"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6" xfId="0" applyFont="1" applyFill="1" applyBorder="1" applyAlignment="1">
      <alignment horizontal="center" vertical="top" wrapText="1"/>
    </xf>
    <xf numFmtId="0" fontId="13"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3" fillId="0" borderId="3" xfId="0" applyFont="1" applyFill="1" applyBorder="1" applyAlignment="1">
      <alignment horizontal="left" wrapText="1"/>
    </xf>
    <xf numFmtId="0" fontId="14" fillId="0" borderId="4" xfId="0" applyFont="1" applyFill="1" applyBorder="1" applyAlignment="1">
      <alignment horizontal="left" wrapText="1"/>
    </xf>
    <xf numFmtId="0" fontId="14" fillId="0" borderId="5" xfId="0" applyFont="1" applyFill="1" applyBorder="1" applyAlignment="1">
      <alignment horizontal="left"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3" fillId="0" borderId="1" xfId="0" applyFont="1" applyFill="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odil.kyivcity.gov.ua/files/2019/2/1/_27.pdf" TargetMode="External"/><Relationship Id="rId13" Type="http://schemas.openxmlformats.org/officeDocument/2006/relationships/printerSettings" Target="../printerSettings/printerSettings1.bin"/><Relationship Id="rId3" Type="http://schemas.openxmlformats.org/officeDocument/2006/relationships/hyperlink" Target="https://podil.kyivcity.gov.ua/files/2019/2/1/_295.pdf" TargetMode="External"/><Relationship Id="rId7" Type="http://schemas.openxmlformats.org/officeDocument/2006/relationships/hyperlink" Target="https://podil.kyivcity.gov.ua/files/2019/2/1/_612.pdf" TargetMode="External"/><Relationship Id="rId12" Type="http://schemas.openxmlformats.org/officeDocument/2006/relationships/hyperlink" Target="https://podil.kyivcity.gov.ua/files/2019/2/1/_158.pdf" TargetMode="External"/><Relationship Id="rId2" Type="http://schemas.openxmlformats.org/officeDocument/2006/relationships/hyperlink" Target="https://podil.kyivcity.gov.ua/files/2019/2/1/_289.pdf" TargetMode="External"/><Relationship Id="rId1" Type="http://schemas.openxmlformats.org/officeDocument/2006/relationships/hyperlink" Target="https://podil.kyivcity.gov.ua/files/2019/2/1/_222.pdf" TargetMode="External"/><Relationship Id="rId6" Type="http://schemas.openxmlformats.org/officeDocument/2006/relationships/hyperlink" Target="https://podil.kyivcity.gov.ua/files/2019/2/1/_469.pdf" TargetMode="External"/><Relationship Id="rId11" Type="http://schemas.openxmlformats.org/officeDocument/2006/relationships/hyperlink" Target="https://podil.kyivcity.gov.ua/files/2019/2/1/_293.pdf" TargetMode="External"/><Relationship Id="rId5" Type="http://schemas.openxmlformats.org/officeDocument/2006/relationships/hyperlink" Target="https://podil.kyivcity.gov.ua/files/2019/2/1/_373.pdf" TargetMode="External"/><Relationship Id="rId10" Type="http://schemas.openxmlformats.org/officeDocument/2006/relationships/hyperlink" Target="https://podil.kyivcity.gov.ua/files/2019/2/1/_85.pdf" TargetMode="External"/><Relationship Id="rId4" Type="http://schemas.openxmlformats.org/officeDocument/2006/relationships/hyperlink" Target="https://podil.kyivcity.gov.ua/files/2019/2/1/_349.pdf" TargetMode="External"/><Relationship Id="rId9" Type="http://schemas.openxmlformats.org/officeDocument/2006/relationships/hyperlink" Target="https://podil.kyivcity.gov.ua/files/2019/2/1/_448.pdf" TargetMode="External"/></Relationships>
</file>

<file path=xl/worksheets/sheet1.xml><?xml version="1.0" encoding="utf-8"?>
<worksheet xmlns="http://schemas.openxmlformats.org/spreadsheetml/2006/main" xmlns:r="http://schemas.openxmlformats.org/officeDocument/2006/relationships">
  <dimension ref="A1:O25"/>
  <sheetViews>
    <sheetView tabSelected="1" view="pageBreakPreview" topLeftCell="A17" zoomScale="55" zoomScaleNormal="60" zoomScaleSheetLayoutView="55" workbookViewId="0">
      <selection activeCell="L21" sqref="L21"/>
    </sheetView>
  </sheetViews>
  <sheetFormatPr defaultColWidth="9.140625" defaultRowHeight="15"/>
  <cols>
    <col min="1" max="1" width="5.5703125" style="1" customWidth="1"/>
    <col min="2" max="2" width="9.7109375" style="1" customWidth="1"/>
    <col min="3" max="3" width="26.7109375" style="1" customWidth="1"/>
    <col min="4" max="4" width="21.42578125" style="1" customWidth="1"/>
    <col min="5" max="5" width="16" style="1" customWidth="1"/>
    <col min="6" max="6" width="19.140625" style="1" customWidth="1"/>
    <col min="7" max="7" width="14.5703125" style="1" customWidth="1"/>
    <col min="8" max="8" width="42.85546875" style="1" customWidth="1"/>
    <col min="9" max="9" width="12.28515625" style="1" customWidth="1"/>
    <col min="10" max="10" width="12.7109375" style="1" customWidth="1"/>
    <col min="11" max="11" width="37" style="1" customWidth="1"/>
    <col min="12" max="12" width="17.7109375" style="1" customWidth="1"/>
    <col min="13" max="13" width="13.85546875" style="1" customWidth="1"/>
    <col min="14" max="14" width="15.140625" style="1" customWidth="1"/>
    <col min="15" max="16384" width="9.140625" style="1"/>
  </cols>
  <sheetData>
    <row r="1" spans="1:15" ht="20.25">
      <c r="A1" s="63" t="s">
        <v>14</v>
      </c>
      <c r="B1" s="63"/>
      <c r="C1" s="63"/>
      <c r="D1" s="63"/>
      <c r="E1" s="63"/>
      <c r="F1" s="63"/>
      <c r="G1" s="63"/>
      <c r="H1" s="63"/>
      <c r="I1" s="63"/>
      <c r="J1" s="63"/>
      <c r="K1" s="63"/>
      <c r="L1" s="63"/>
      <c r="M1" s="63"/>
      <c r="N1" s="63"/>
    </row>
    <row r="2" spans="1:15" ht="20.25">
      <c r="A2" s="63" t="s">
        <v>42</v>
      </c>
      <c r="B2" s="63"/>
      <c r="C2" s="63"/>
      <c r="D2" s="63"/>
      <c r="E2" s="63"/>
      <c r="F2" s="63"/>
      <c r="G2" s="63"/>
      <c r="H2" s="63"/>
      <c r="I2" s="63"/>
      <c r="J2" s="63"/>
      <c r="K2" s="63"/>
      <c r="L2" s="63"/>
      <c r="M2" s="63"/>
      <c r="N2" s="63"/>
    </row>
    <row r="3" spans="1:15" ht="15.75">
      <c r="A3" s="64" t="s">
        <v>4</v>
      </c>
      <c r="B3" s="64"/>
      <c r="C3" s="64"/>
      <c r="D3" s="64"/>
      <c r="E3" s="64"/>
      <c r="F3" s="64"/>
      <c r="G3" s="64"/>
      <c r="H3" s="64"/>
      <c r="I3" s="64"/>
      <c r="J3" s="64"/>
      <c r="K3" s="64"/>
      <c r="L3" s="64"/>
      <c r="M3" s="64"/>
      <c r="N3" s="64"/>
    </row>
    <row r="4" spans="1:15" ht="15.75">
      <c r="A4" s="33"/>
      <c r="B4" s="33"/>
      <c r="C4" s="33"/>
      <c r="D4" s="33"/>
      <c r="E4" s="33"/>
      <c r="F4" s="33"/>
      <c r="G4" s="33"/>
      <c r="H4" s="33"/>
      <c r="I4" s="33"/>
      <c r="J4" s="33"/>
      <c r="K4" s="33"/>
      <c r="L4" s="33"/>
      <c r="M4" s="33"/>
      <c r="N4" s="33"/>
    </row>
    <row r="5" spans="1:15" ht="19.149999999999999" customHeight="1">
      <c r="A5" s="51" t="s">
        <v>0</v>
      </c>
      <c r="B5" s="51" t="s">
        <v>5</v>
      </c>
      <c r="C5" s="51" t="s">
        <v>6</v>
      </c>
      <c r="D5" s="51" t="s">
        <v>1</v>
      </c>
      <c r="E5" s="51" t="s">
        <v>9</v>
      </c>
      <c r="F5" s="51" t="s">
        <v>12</v>
      </c>
      <c r="G5" s="51" t="s">
        <v>10</v>
      </c>
      <c r="H5" s="51" t="s">
        <v>18</v>
      </c>
      <c r="I5" s="47" t="s">
        <v>8</v>
      </c>
      <c r="J5" s="48"/>
      <c r="K5" s="51" t="s">
        <v>11</v>
      </c>
      <c r="L5" s="51" t="s">
        <v>13</v>
      </c>
      <c r="M5" s="51" t="s">
        <v>7</v>
      </c>
      <c r="N5" s="65" t="s">
        <v>17</v>
      </c>
    </row>
    <row r="6" spans="1:15">
      <c r="A6" s="52"/>
      <c r="B6" s="52"/>
      <c r="C6" s="52"/>
      <c r="D6" s="52"/>
      <c r="E6" s="52"/>
      <c r="F6" s="52"/>
      <c r="G6" s="52"/>
      <c r="H6" s="52"/>
      <c r="I6" s="49"/>
      <c r="J6" s="50"/>
      <c r="K6" s="52"/>
      <c r="L6" s="52"/>
      <c r="M6" s="52"/>
      <c r="N6" s="65"/>
    </row>
    <row r="7" spans="1:15" ht="80.45" customHeight="1">
      <c r="A7" s="53"/>
      <c r="B7" s="53"/>
      <c r="C7" s="53"/>
      <c r="D7" s="53"/>
      <c r="E7" s="53"/>
      <c r="F7" s="53"/>
      <c r="G7" s="53"/>
      <c r="H7" s="53"/>
      <c r="I7" s="24" t="s">
        <v>15</v>
      </c>
      <c r="J7" s="24" t="s">
        <v>16</v>
      </c>
      <c r="K7" s="53"/>
      <c r="L7" s="53"/>
      <c r="M7" s="53"/>
      <c r="N7" s="65"/>
      <c r="O7" s="34"/>
    </row>
    <row r="8" spans="1:15" s="3" customFormat="1" ht="15.75">
      <c r="A8" s="2">
        <v>1</v>
      </c>
      <c r="B8" s="2">
        <v>2</v>
      </c>
      <c r="C8" s="2">
        <v>3</v>
      </c>
      <c r="D8" s="2">
        <v>4</v>
      </c>
      <c r="E8" s="2">
        <v>5</v>
      </c>
      <c r="F8" s="2">
        <v>6</v>
      </c>
      <c r="G8" s="2">
        <v>7</v>
      </c>
      <c r="H8" s="2">
        <v>8</v>
      </c>
      <c r="I8" s="2">
        <v>9</v>
      </c>
      <c r="J8" s="2">
        <v>10</v>
      </c>
      <c r="K8" s="4">
        <v>11</v>
      </c>
      <c r="L8" s="4">
        <v>12</v>
      </c>
      <c r="M8" s="4">
        <v>13</v>
      </c>
      <c r="N8" s="4">
        <v>14</v>
      </c>
    </row>
    <row r="9" spans="1:15" s="6" customFormat="1" ht="22.5">
      <c r="A9" s="60" t="s">
        <v>44</v>
      </c>
      <c r="B9" s="61"/>
      <c r="C9" s="61"/>
      <c r="D9" s="61"/>
      <c r="E9" s="61"/>
      <c r="F9" s="61"/>
      <c r="G9" s="61"/>
      <c r="H9" s="61"/>
      <c r="I9" s="61"/>
      <c r="J9" s="61"/>
      <c r="K9" s="61"/>
      <c r="L9" s="61"/>
      <c r="M9" s="61"/>
      <c r="N9" s="62"/>
    </row>
    <row r="10" spans="1:15" s="3" customFormat="1" ht="118.15" customHeight="1">
      <c r="A10" s="2">
        <v>1</v>
      </c>
      <c r="B10" s="7">
        <v>222</v>
      </c>
      <c r="C10" s="9" t="s">
        <v>19</v>
      </c>
      <c r="D10" s="14" t="s">
        <v>26</v>
      </c>
      <c r="E10" s="11" t="s">
        <v>30</v>
      </c>
      <c r="F10" s="2" t="s">
        <v>38</v>
      </c>
      <c r="G10" s="13" t="s">
        <v>39</v>
      </c>
      <c r="H10" s="35" t="s">
        <v>45</v>
      </c>
      <c r="I10" s="36">
        <v>224</v>
      </c>
      <c r="J10" s="36">
        <v>223.3</v>
      </c>
      <c r="K10" s="37" t="s">
        <v>58</v>
      </c>
      <c r="L10" s="44" t="s">
        <v>85</v>
      </c>
      <c r="M10" s="31" t="s">
        <v>3</v>
      </c>
      <c r="N10" s="32" t="s">
        <v>3</v>
      </c>
    </row>
    <row r="11" spans="1:15" s="3" customFormat="1" ht="162">
      <c r="A11" s="2">
        <v>2</v>
      </c>
      <c r="B11" s="7">
        <v>289</v>
      </c>
      <c r="C11" s="9" t="s">
        <v>20</v>
      </c>
      <c r="D11" s="14" t="s">
        <v>27</v>
      </c>
      <c r="E11" s="11" t="s">
        <v>31</v>
      </c>
      <c r="F11" s="2" t="s">
        <v>38</v>
      </c>
      <c r="G11" s="13" t="s">
        <v>39</v>
      </c>
      <c r="H11" s="38" t="s">
        <v>61</v>
      </c>
      <c r="I11" s="36">
        <v>2000</v>
      </c>
      <c r="J11" s="36">
        <f>1872+127.8</f>
        <v>1999.8</v>
      </c>
      <c r="K11" s="37" t="s">
        <v>59</v>
      </c>
      <c r="L11" s="44" t="s">
        <v>86</v>
      </c>
      <c r="M11" s="31" t="s">
        <v>3</v>
      </c>
      <c r="N11" s="32" t="s">
        <v>3</v>
      </c>
    </row>
    <row r="12" spans="1:15" s="3" customFormat="1" ht="162">
      <c r="A12" s="2">
        <v>3</v>
      </c>
      <c r="B12" s="7">
        <v>293</v>
      </c>
      <c r="C12" s="9" t="s">
        <v>21</v>
      </c>
      <c r="D12" s="14" t="s">
        <v>27</v>
      </c>
      <c r="E12" s="11" t="s">
        <v>32</v>
      </c>
      <c r="F12" s="2" t="s">
        <v>38</v>
      </c>
      <c r="G12" s="13" t="s">
        <v>39</v>
      </c>
      <c r="H12" s="14" t="s">
        <v>62</v>
      </c>
      <c r="I12" s="36">
        <v>1988.2</v>
      </c>
      <c r="J12" s="36">
        <f>1287.8+157.7+474.4</f>
        <v>1919.9</v>
      </c>
      <c r="K12" s="37" t="s">
        <v>40</v>
      </c>
      <c r="L12" s="44" t="s">
        <v>96</v>
      </c>
      <c r="M12" s="31" t="s">
        <v>3</v>
      </c>
      <c r="N12" s="32" t="s">
        <v>3</v>
      </c>
    </row>
    <row r="13" spans="1:15" s="3" customFormat="1" ht="121.5">
      <c r="A13" s="2">
        <v>4</v>
      </c>
      <c r="B13" s="7">
        <v>295</v>
      </c>
      <c r="C13" s="9" t="s">
        <v>60</v>
      </c>
      <c r="D13" s="14" t="s">
        <v>27</v>
      </c>
      <c r="E13" s="11" t="s">
        <v>33</v>
      </c>
      <c r="F13" s="2" t="s">
        <v>38</v>
      </c>
      <c r="G13" s="13" t="s">
        <v>39</v>
      </c>
      <c r="H13" s="14" t="s">
        <v>63</v>
      </c>
      <c r="I13" s="36">
        <v>1989.2</v>
      </c>
      <c r="J13" s="36">
        <v>1969.4</v>
      </c>
      <c r="K13" s="37" t="s">
        <v>64</v>
      </c>
      <c r="L13" s="44" t="s">
        <v>87</v>
      </c>
      <c r="M13" s="31" t="s">
        <v>3</v>
      </c>
      <c r="N13" s="32" t="s">
        <v>3</v>
      </c>
    </row>
    <row r="14" spans="1:15" s="3" customFormat="1" ht="121.5">
      <c r="A14" s="2">
        <v>5</v>
      </c>
      <c r="B14" s="7">
        <v>349</v>
      </c>
      <c r="C14" s="9" t="s">
        <v>22</v>
      </c>
      <c r="D14" s="14" t="s">
        <v>27</v>
      </c>
      <c r="E14" s="11" t="s">
        <v>34</v>
      </c>
      <c r="F14" s="2" t="s">
        <v>38</v>
      </c>
      <c r="G14" s="13" t="s">
        <v>39</v>
      </c>
      <c r="H14" s="14" t="s">
        <v>65</v>
      </c>
      <c r="I14" s="36">
        <v>1991.2</v>
      </c>
      <c r="J14" s="36">
        <v>1950.4</v>
      </c>
      <c r="K14" s="37" t="s">
        <v>41</v>
      </c>
      <c r="L14" s="44" t="s">
        <v>88</v>
      </c>
      <c r="M14" s="31" t="s">
        <v>3</v>
      </c>
      <c r="N14" s="32" t="s">
        <v>3</v>
      </c>
    </row>
    <row r="15" spans="1:15" s="3" customFormat="1" ht="120">
      <c r="A15" s="2">
        <v>6</v>
      </c>
      <c r="B15" s="7">
        <v>373</v>
      </c>
      <c r="C15" s="9" t="s">
        <v>23</v>
      </c>
      <c r="D15" s="14" t="s">
        <v>27</v>
      </c>
      <c r="E15" s="11" t="s">
        <v>35</v>
      </c>
      <c r="F15" s="2" t="s">
        <v>38</v>
      </c>
      <c r="G15" s="13" t="s">
        <v>39</v>
      </c>
      <c r="H15" s="14" t="s">
        <v>66</v>
      </c>
      <c r="I15" s="36">
        <v>1982</v>
      </c>
      <c r="J15" s="36">
        <f>1845.4+2.2</f>
        <v>1847.6000000000001</v>
      </c>
      <c r="K15" s="37" t="s">
        <v>67</v>
      </c>
      <c r="L15" s="44" t="s">
        <v>89</v>
      </c>
      <c r="M15" s="31" t="s">
        <v>3</v>
      </c>
      <c r="N15" s="32" t="s">
        <v>3</v>
      </c>
    </row>
    <row r="16" spans="1:15" ht="300">
      <c r="A16" s="2">
        <v>7</v>
      </c>
      <c r="B16" s="7">
        <v>469</v>
      </c>
      <c r="C16" s="9" t="s">
        <v>24</v>
      </c>
      <c r="D16" s="14" t="s">
        <v>28</v>
      </c>
      <c r="E16" s="11" t="s">
        <v>36</v>
      </c>
      <c r="F16" s="2" t="s">
        <v>38</v>
      </c>
      <c r="G16" s="13" t="s">
        <v>39</v>
      </c>
      <c r="H16" s="17" t="s">
        <v>68</v>
      </c>
      <c r="I16" s="36">
        <v>1990</v>
      </c>
      <c r="J16" s="36">
        <f>1770.9+17.4+144</f>
        <v>1932.3000000000002</v>
      </c>
      <c r="K16" s="37" t="s">
        <v>69</v>
      </c>
      <c r="L16" s="44" t="s">
        <v>90</v>
      </c>
      <c r="M16" s="31" t="s">
        <v>3</v>
      </c>
      <c r="N16" s="32" t="s">
        <v>3</v>
      </c>
    </row>
    <row r="17" spans="1:14" ht="127.9" customHeight="1">
      <c r="A17" s="39">
        <v>8</v>
      </c>
      <c r="B17" s="8">
        <v>612</v>
      </c>
      <c r="C17" s="10" t="s">
        <v>25</v>
      </c>
      <c r="D17" s="40" t="s">
        <v>29</v>
      </c>
      <c r="E17" s="12" t="s">
        <v>37</v>
      </c>
      <c r="F17" s="2" t="s">
        <v>38</v>
      </c>
      <c r="G17" s="13" t="s">
        <v>39</v>
      </c>
      <c r="H17" s="17" t="s">
        <v>70</v>
      </c>
      <c r="I17" s="36">
        <v>400</v>
      </c>
      <c r="J17" s="36">
        <f>263.7+4+38.2+30.9</f>
        <v>336.79999999999995</v>
      </c>
      <c r="K17" s="37" t="s">
        <v>71</v>
      </c>
      <c r="L17" s="44" t="s">
        <v>91</v>
      </c>
      <c r="M17" s="31" t="s">
        <v>3</v>
      </c>
      <c r="N17" s="32" t="s">
        <v>3</v>
      </c>
    </row>
    <row r="18" spans="1:14" s="23" customFormat="1" ht="21">
      <c r="A18" s="54" t="s">
        <v>43</v>
      </c>
      <c r="B18" s="55"/>
      <c r="C18" s="55"/>
      <c r="D18" s="55"/>
      <c r="E18" s="55"/>
      <c r="F18" s="55"/>
      <c r="G18" s="55"/>
      <c r="H18" s="56"/>
      <c r="I18" s="22">
        <f>SUM(I10:I17)</f>
        <v>12564.6</v>
      </c>
      <c r="J18" s="22">
        <f>SUM(J10:J17)</f>
        <v>12179.5</v>
      </c>
      <c r="K18" s="28" t="s">
        <v>3</v>
      </c>
      <c r="L18" s="41" t="s">
        <v>3</v>
      </c>
      <c r="M18" s="28" t="s">
        <v>3</v>
      </c>
      <c r="N18" s="41" t="s">
        <v>3</v>
      </c>
    </row>
    <row r="19" spans="1:14" s="20" customFormat="1" ht="105">
      <c r="A19" s="2">
        <v>9</v>
      </c>
      <c r="B19" s="8">
        <v>27</v>
      </c>
      <c r="C19" s="8" t="s">
        <v>72</v>
      </c>
      <c r="D19" s="14" t="s">
        <v>46</v>
      </c>
      <c r="E19" s="12" t="s">
        <v>47</v>
      </c>
      <c r="F19" s="2" t="s">
        <v>48</v>
      </c>
      <c r="G19" s="26">
        <v>43191</v>
      </c>
      <c r="H19" s="16" t="s">
        <v>76</v>
      </c>
      <c r="I19" s="19">
        <v>103</v>
      </c>
      <c r="J19" s="19">
        <v>101.2</v>
      </c>
      <c r="K19" s="21" t="s">
        <v>77</v>
      </c>
      <c r="L19" s="44" t="s">
        <v>92</v>
      </c>
      <c r="M19" s="31" t="s">
        <v>3</v>
      </c>
      <c r="N19" s="32" t="s">
        <v>3</v>
      </c>
    </row>
    <row r="20" spans="1:14" s="20" customFormat="1" ht="375">
      <c r="A20" s="2">
        <v>10</v>
      </c>
      <c r="B20" s="8">
        <v>158</v>
      </c>
      <c r="C20" s="42" t="s">
        <v>73</v>
      </c>
      <c r="D20" s="14" t="s">
        <v>54</v>
      </c>
      <c r="E20" s="12" t="s">
        <v>55</v>
      </c>
      <c r="F20" s="2" t="s">
        <v>75</v>
      </c>
      <c r="G20" s="13" t="s">
        <v>39</v>
      </c>
      <c r="H20" s="17" t="s">
        <v>79</v>
      </c>
      <c r="I20" s="19">
        <v>1525.23</v>
      </c>
      <c r="J20" s="19">
        <v>1520.1</v>
      </c>
      <c r="K20" s="14" t="s">
        <v>78</v>
      </c>
      <c r="L20" s="44" t="s">
        <v>93</v>
      </c>
      <c r="M20" s="31" t="s">
        <v>3</v>
      </c>
      <c r="N20" s="32" t="s">
        <v>3</v>
      </c>
    </row>
    <row r="21" spans="1:14" s="20" customFormat="1" ht="240">
      <c r="A21" s="2">
        <v>11</v>
      </c>
      <c r="B21" s="8">
        <v>448</v>
      </c>
      <c r="C21" s="43" t="s">
        <v>74</v>
      </c>
      <c r="D21" s="5" t="s">
        <v>56</v>
      </c>
      <c r="E21" s="12" t="s">
        <v>57</v>
      </c>
      <c r="F21" s="2" t="s">
        <v>75</v>
      </c>
      <c r="G21" s="13" t="s">
        <v>39</v>
      </c>
      <c r="H21" s="17" t="s">
        <v>80</v>
      </c>
      <c r="I21" s="19">
        <v>400</v>
      </c>
      <c r="J21" s="19">
        <v>365.1</v>
      </c>
      <c r="K21" s="14" t="s">
        <v>81</v>
      </c>
      <c r="L21" s="44" t="s">
        <v>94</v>
      </c>
      <c r="M21" s="31" t="s">
        <v>3</v>
      </c>
      <c r="N21" s="32" t="s">
        <v>3</v>
      </c>
    </row>
    <row r="22" spans="1:14" s="23" customFormat="1" ht="21">
      <c r="A22" s="54" t="s">
        <v>49</v>
      </c>
      <c r="B22" s="55"/>
      <c r="C22" s="55"/>
      <c r="D22" s="55"/>
      <c r="E22" s="55"/>
      <c r="F22" s="55"/>
      <c r="G22" s="55"/>
      <c r="H22" s="56"/>
      <c r="I22" s="22">
        <f>SUM(I19:I21)</f>
        <v>2028.23</v>
      </c>
      <c r="J22" s="22">
        <f>SUM(J19:J21)</f>
        <v>1986.4</v>
      </c>
      <c r="K22" s="28" t="s">
        <v>3</v>
      </c>
      <c r="L22" s="28" t="s">
        <v>3</v>
      </c>
      <c r="M22" s="28" t="s">
        <v>3</v>
      </c>
      <c r="N22" s="41" t="s">
        <v>3</v>
      </c>
    </row>
    <row r="23" spans="1:14" s="20" customFormat="1" ht="255">
      <c r="A23" s="2">
        <v>12</v>
      </c>
      <c r="B23" s="8">
        <v>85</v>
      </c>
      <c r="C23" s="25" t="s">
        <v>50</v>
      </c>
      <c r="D23" s="14" t="s">
        <v>51</v>
      </c>
      <c r="E23" s="12" t="s">
        <v>52</v>
      </c>
      <c r="F23" s="2" t="s">
        <v>82</v>
      </c>
      <c r="G23" s="26">
        <v>43235</v>
      </c>
      <c r="H23" s="17" t="s">
        <v>83</v>
      </c>
      <c r="I23" s="19">
        <v>352.92200000000003</v>
      </c>
      <c r="J23" s="19">
        <v>352.80900000000003</v>
      </c>
      <c r="K23" s="21" t="s">
        <v>84</v>
      </c>
      <c r="L23" s="44" t="s">
        <v>95</v>
      </c>
      <c r="M23" s="31" t="s">
        <v>3</v>
      </c>
      <c r="N23" s="32" t="s">
        <v>3</v>
      </c>
    </row>
    <row r="24" spans="1:14" s="15" customFormat="1" ht="21">
      <c r="A24" s="57" t="s">
        <v>53</v>
      </c>
      <c r="B24" s="58"/>
      <c r="C24" s="58"/>
      <c r="D24" s="58"/>
      <c r="E24" s="58"/>
      <c r="F24" s="58"/>
      <c r="G24" s="58"/>
      <c r="H24" s="59"/>
      <c r="I24" s="22">
        <f>I23</f>
        <v>352.92200000000003</v>
      </c>
      <c r="J24" s="22">
        <f>J23</f>
        <v>352.80900000000003</v>
      </c>
      <c r="K24" s="28" t="s">
        <v>3</v>
      </c>
      <c r="L24" s="28" t="s">
        <v>3</v>
      </c>
      <c r="M24" s="28" t="s">
        <v>3</v>
      </c>
      <c r="N24" s="41" t="s">
        <v>3</v>
      </c>
    </row>
    <row r="25" spans="1:14" s="30" customFormat="1" ht="20.25">
      <c r="A25" s="45" t="s">
        <v>2</v>
      </c>
      <c r="B25" s="46"/>
      <c r="C25" s="28" t="s">
        <v>3</v>
      </c>
      <c r="D25" s="28" t="s">
        <v>3</v>
      </c>
      <c r="E25" s="28" t="s">
        <v>3</v>
      </c>
      <c r="F25" s="28" t="s">
        <v>3</v>
      </c>
      <c r="G25" s="28" t="s">
        <v>3</v>
      </c>
      <c r="H25" s="28" t="s">
        <v>3</v>
      </c>
      <c r="I25" s="18">
        <f>I18+I22+I24</f>
        <v>14945.752</v>
      </c>
      <c r="J25" s="18">
        <f>J18+J22+J24</f>
        <v>14518.708999999999</v>
      </c>
      <c r="K25" s="29" t="s">
        <v>3</v>
      </c>
      <c r="L25" s="29" t="s">
        <v>3</v>
      </c>
      <c r="M25" s="29" t="s">
        <v>3</v>
      </c>
      <c r="N25" s="27" t="s">
        <v>3</v>
      </c>
    </row>
  </sheetData>
  <mergeCells count="21">
    <mergeCell ref="A1:N1"/>
    <mergeCell ref="A2:N2"/>
    <mergeCell ref="A3:N3"/>
    <mergeCell ref="A5:A7"/>
    <mergeCell ref="B5:B7"/>
    <mergeCell ref="C5:C7"/>
    <mergeCell ref="D5:D7"/>
    <mergeCell ref="E5:E7"/>
    <mergeCell ref="F5:F7"/>
    <mergeCell ref="G5:G7"/>
    <mergeCell ref="N5:N7"/>
    <mergeCell ref="H5:H7"/>
    <mergeCell ref="A25:B25"/>
    <mergeCell ref="I5:J6"/>
    <mergeCell ref="K5:K7"/>
    <mergeCell ref="L5:L7"/>
    <mergeCell ref="M5:M7"/>
    <mergeCell ref="A18:H18"/>
    <mergeCell ref="A22:H22"/>
    <mergeCell ref="A24:H24"/>
    <mergeCell ref="A9:N9"/>
  </mergeCells>
  <hyperlinks>
    <hyperlink ref="L10" r:id="rId1"/>
    <hyperlink ref="L11" r:id="rId2"/>
    <hyperlink ref="L13" r:id="rId3"/>
    <hyperlink ref="L14" r:id="rId4"/>
    <hyperlink ref="L15" r:id="rId5"/>
    <hyperlink ref="L16" r:id="rId6"/>
    <hyperlink ref="L17" r:id="rId7"/>
    <hyperlink ref="L19" r:id="rId8"/>
    <hyperlink ref="L21" r:id="rId9"/>
    <hyperlink ref="L23" r:id="rId10"/>
    <hyperlink ref="L12" r:id="rId11"/>
    <hyperlink ref="L20" r:id="rId12"/>
  </hyperlinks>
  <pageMargins left="0.15748031496062992" right="0.15748031496062992" top="0.15748031496062992" bottom="0.15748031496062992" header="0.31496062992125984" footer="0.31496062992125984"/>
  <pageSetup paperSize="9" scale="54"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РІЧНИЙ</vt:lpstr>
      <vt:lpstr>РІЧНИЙ!Заголовки_для_печати</vt:lpstr>
      <vt:lpstr>РІЧНИЙ!Область_печати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Кабінет-116-1-1</dc:creator>
  <cp:lastModifiedBy>svitlana.shioshvili</cp:lastModifiedBy>
  <cp:lastPrinted>2019-01-31T10:43:47Z</cp:lastPrinted>
  <dcterms:created xsi:type="dcterms:W3CDTF">2018-05-21T07:53:57Z</dcterms:created>
  <dcterms:modified xsi:type="dcterms:W3CDTF">2019-02-01T14:16:11Z</dcterms:modified>
</cp:coreProperties>
</file>