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Лист1!$A$1:$K$22</definedName>
  </definedNames>
  <calcPr calcId="125725" refMode="R1C1"/>
</workbook>
</file>

<file path=xl/calcChain.xml><?xml version="1.0" encoding="utf-8"?>
<calcChain xmlns="http://schemas.openxmlformats.org/spreadsheetml/2006/main">
  <c r="G19" i="1"/>
  <c r="G20"/>
  <c r="G18"/>
  <c r="G16"/>
  <c r="G10"/>
  <c r="G11"/>
  <c r="G12"/>
  <c r="G13"/>
  <c r="G14"/>
  <c r="G9"/>
  <c r="F21"/>
  <c r="I21"/>
  <c r="J21"/>
  <c r="E21"/>
  <c r="F17"/>
  <c r="G17"/>
  <c r="I17"/>
  <c r="J17"/>
  <c r="E17"/>
  <c r="F15"/>
  <c r="F22" s="1"/>
  <c r="G15"/>
  <c r="I15"/>
  <c r="I22" s="1"/>
  <c r="J15"/>
  <c r="J22" s="1"/>
  <c r="E15"/>
  <c r="E22" s="1"/>
  <c r="G21" l="1"/>
  <c r="G22"/>
</calcChain>
</file>

<file path=xl/sharedStrings.xml><?xml version="1.0" encoding="utf-8"?>
<sst xmlns="http://schemas.openxmlformats.org/spreadsheetml/2006/main" count="68" uniqueCount="41">
  <si>
    <t>Етап реалізації, заходи з виконання</t>
  </si>
  <si>
    <t>Виконані роботи</t>
  </si>
  <si>
    <t>Отриманий результат</t>
  </si>
  <si>
    <t>План</t>
  </si>
  <si>
    <t>Факт</t>
  </si>
  <si>
    <t>Залишок станом на початок звітного періоду</t>
  </si>
  <si>
    <t xml:space="preserve">Найменування робіт </t>
  </si>
  <si>
    <t xml:space="preserve">План </t>
  </si>
  <si>
    <t>Назва проекту, місце розташування</t>
  </si>
  <si>
    <t>Реєстраційний номер</t>
  </si>
  <si>
    <t>№ з/п</t>
  </si>
  <si>
    <t>Капітальний ремонт та облаштування клубу "Нивки" по вул. Гречка, 14</t>
  </si>
  <si>
    <t>Капітальний ремонт клубу за місцем проживання "Чемпіон" по вул. Світлицького, 35-Б</t>
  </si>
  <si>
    <t>Капітальний ремонт та облаштування клубу за місцем проживання "Соняшник" по вул.Андріївській 8/12</t>
  </si>
  <si>
    <t>Капітальний ремонт будівлі та облаштування клубу за місцем проживання «Темп» по пр.Гонгадзе,18-Б</t>
  </si>
  <si>
    <t>Капітальний ремонт та облаштування клубу за місцем проживання«Академія дитинства»по пр.Квітневий, 4</t>
  </si>
  <si>
    <t>Капітальний ремонт та облаштування клубу за місцем проживання «Лідер» по просп.Г.Гонгадзе, 32-Г</t>
  </si>
  <si>
    <t>Капітальний ремонт шкільного стадіону ЗНЗ № 63 по вул. Гречка 10-А</t>
  </si>
  <si>
    <t>Лікування пам'ятки природи "Дуб Шевченка" в парку "Березовий Гай"</t>
  </si>
  <si>
    <t>Освітлення парку між житловим мікрорайоном та метро «Сирець»</t>
  </si>
  <si>
    <t>Капітальний ремонт спортивного майданчика по вул. Світлицького 35-Б</t>
  </si>
  <si>
    <t>Разом по розпоряднику коштів управління освіти Подільської РДА:</t>
  </si>
  <si>
    <t>Разом по розпоряднику коштів відділ у справах сім'ї, молоді та спорту Подільської РДА:</t>
  </si>
  <si>
    <t>Разом по розпоряднику коштів управління житлово-комунального господарства Подільської РДА:</t>
  </si>
  <si>
    <t>Всього по розпоряднику коштів Подільська районна в місті Києві державна адміністрація:</t>
  </si>
  <si>
    <t>-</t>
  </si>
  <si>
    <t>Обсяг фінансування, тис.грн.</t>
  </si>
  <si>
    <t>Вартість,                                         тис. грн.</t>
  </si>
  <si>
    <t>Звіт про стан реалізації проектів за рахунок коштів Бюджету участі міста Києва</t>
  </si>
  <si>
    <t>(відповідний звітний період)</t>
  </si>
  <si>
    <t xml:space="preserve">       станом на 01.05.2017 року    </t>
  </si>
  <si>
    <t>Заміна вікон - 04.04.17 укладено договір на                                                125,0 тис.грн. Проводиться експертиза кошторису. Капітальний ремонт - 26.04.17 укладено договір на 744,0 тис.грн. - готуються документи на експертизу кошторису.</t>
  </si>
  <si>
    <t>Заміна вікон - 12.04.17 укладено договір на 99,9 тис.грн. Капітальний ремонт - 14.04.17 укладено договір на 840,0 тис.грн. Проводиться експертиза кошторису.</t>
  </si>
  <si>
    <t xml:space="preserve">Заміна вікон - 04.04.17 укладено договір на 58,0 тис.грн. Капітальний ремонт - 04.04.17 укладено договір. на 495,6 тис.грн. Проводиться експертиза кошторису.    </t>
  </si>
  <si>
    <t xml:space="preserve"> Заміна вікон - 04.04.17 укладено договір на 45,0 тис.грн. Капітальний ремонт - 04.04.17 укладено договір на суму 913,3 тис.грн. Проводиться експертиза кошторису. </t>
  </si>
  <si>
    <t>Заміна вікон - 10.04.17 укладено договір на суму 85,0 тис.грн. Капітальний ремонт - 18.04.17 укладено договір на суму 808,3 тис.грн.  Готуються документи на експертизу кошторису.</t>
  </si>
  <si>
    <t>Капітальний ремонт - укладено договір від 20.03.2017 № 2 на суму 824,4 тис.грн. Експертизу кошторису проведено.</t>
  </si>
  <si>
    <t>28.04.17 укладено договір суму 973,1 тис.грн. Проводиться експертиза кошторису.</t>
  </si>
  <si>
    <t xml:space="preserve">Процедуру закупівлі в системі Prozorro на 75,0 тис.грн. завершено. 24.04.17 укладено договір. </t>
  </si>
  <si>
    <t xml:space="preserve">27.02.17 відбулася нарада на об'єкті робочої комісії за участю Подільської РДА, КП "Київміськсвітло", замовника, автора проекту та ін. Листом Подільської РДА від 14.03.2017 № 106-1551 до КП "Київміськсвітло" направлено звернення для отримання технічних умов на проектування електромереж зовнішнього освітлення території парку "Сирецький гай".  06.04.17 № 1068-016 від КП "Київміськсвітло" отримано технічні умови. 27.04.17 оголошено процедуру закупівлі на проектні роботи в системі Prozorro на 60,0 тис.грн. </t>
  </si>
  <si>
    <t>13.04.2017 оголошено процедуру закупівлі в системі Prozorro. 28.04.17 визначено переможця. 01.05.2017 процедура закупівлі на стадії укладання договору на суму 881,8 тис.грн.</t>
  </si>
</sst>
</file>

<file path=xl/styles.xml><?xml version="1.0" encoding="utf-8"?>
<styleSheet xmlns="http://schemas.openxmlformats.org/spreadsheetml/2006/main">
  <numFmts count="1">
    <numFmt numFmtId="164" formatCode="0.0"/>
  </numFmts>
  <fonts count="9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13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sz val="13"/>
      <color theme="1"/>
      <name val="Calibri"/>
      <family val="2"/>
      <charset val="204"/>
      <scheme val="minor"/>
    </font>
    <font>
      <sz val="13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Fill="1"/>
    <xf numFmtId="0" fontId="0" fillId="0" borderId="0" xfId="0" applyFill="1" applyAlignment="1">
      <alignment horizontal="center" vertical="center"/>
    </xf>
    <xf numFmtId="0" fontId="4" fillId="0" borderId="1" xfId="0" applyFont="1" applyFill="1" applyBorder="1" applyAlignment="1">
      <alignment horizontal="center" vertical="top" wrapText="1"/>
    </xf>
    <xf numFmtId="0" fontId="3" fillId="0" borderId="0" xfId="0" applyFont="1" applyFill="1"/>
    <xf numFmtId="0" fontId="4" fillId="0" borderId="1" xfId="0" applyFont="1" applyFill="1" applyBorder="1" applyAlignment="1">
      <alignment vertical="center" wrapText="1"/>
    </xf>
    <xf numFmtId="164" fontId="4" fillId="0" borderId="1" xfId="0" applyNumberFormat="1" applyFont="1" applyFill="1" applyBorder="1" applyAlignment="1">
      <alignment horizontal="right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4" fillId="0" borderId="1" xfId="0" applyFont="1" applyFill="1" applyBorder="1" applyAlignment="1">
      <alignment horizontal="right" vertical="center" wrapText="1"/>
    </xf>
    <xf numFmtId="164" fontId="6" fillId="0" borderId="1" xfId="0" applyNumberFormat="1" applyFont="1" applyFill="1" applyBorder="1" applyAlignment="1">
      <alignment horizontal="right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center"/>
    </xf>
    <xf numFmtId="164" fontId="7" fillId="0" borderId="1" xfId="0" applyNumberFormat="1" applyFont="1" applyFill="1" applyBorder="1" applyAlignment="1">
      <alignment horizontal="right"/>
    </xf>
    <xf numFmtId="164" fontId="7" fillId="0" borderId="1" xfId="0" applyNumberFormat="1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left" vertical="center" wrapText="1"/>
    </xf>
    <xf numFmtId="0" fontId="5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2"/>
  <sheetViews>
    <sheetView tabSelected="1" view="pageBreakPreview" topLeftCell="A13" zoomScale="60" workbookViewId="0">
      <selection activeCell="F32" sqref="F32"/>
    </sheetView>
  </sheetViews>
  <sheetFormatPr defaultColWidth="8.85546875" defaultRowHeight="15"/>
  <cols>
    <col min="1" max="1" width="5.140625" style="1" customWidth="1"/>
    <col min="2" max="2" width="16.85546875" style="1" customWidth="1"/>
    <col min="3" max="3" width="48.85546875" style="1" customWidth="1"/>
    <col min="4" max="4" width="68.7109375" style="1" customWidth="1"/>
    <col min="5" max="5" width="8.28515625" style="1" bestFit="1" customWidth="1"/>
    <col min="6" max="6" width="7" style="1" bestFit="1" customWidth="1"/>
    <col min="7" max="7" width="18.140625" style="1" customWidth="1"/>
    <col min="8" max="8" width="17.7109375" style="1" customWidth="1"/>
    <col min="9" max="9" width="6.42578125" style="1" bestFit="1" customWidth="1"/>
    <col min="10" max="10" width="7" style="1" bestFit="1" customWidth="1"/>
    <col min="11" max="11" width="13.7109375" style="1" customWidth="1"/>
    <col min="12" max="16384" width="8.85546875" style="1"/>
  </cols>
  <sheetData>
    <row r="1" spans="1:11" ht="20.25">
      <c r="A1" s="21" t="s">
        <v>28</v>
      </c>
      <c r="B1" s="21"/>
      <c r="C1" s="21"/>
      <c r="D1" s="21"/>
      <c r="E1" s="21"/>
      <c r="F1" s="21"/>
      <c r="G1" s="21"/>
      <c r="H1" s="21"/>
      <c r="I1" s="21"/>
      <c r="J1" s="21"/>
      <c r="K1" s="21"/>
    </row>
    <row r="2" spans="1:11" ht="20.25">
      <c r="A2" s="21" t="s">
        <v>30</v>
      </c>
      <c r="B2" s="21"/>
      <c r="C2" s="21"/>
      <c r="D2" s="21"/>
      <c r="E2" s="21"/>
      <c r="F2" s="21"/>
      <c r="G2" s="21"/>
      <c r="H2" s="21"/>
      <c r="I2" s="21"/>
      <c r="J2" s="21"/>
      <c r="K2" s="21"/>
    </row>
    <row r="3" spans="1:11" ht="15.75">
      <c r="A3" s="22" t="s">
        <v>29</v>
      </c>
      <c r="B3" s="22"/>
      <c r="C3" s="22"/>
      <c r="D3" s="22"/>
      <c r="E3" s="22"/>
      <c r="F3" s="22"/>
      <c r="G3" s="22"/>
      <c r="H3" s="22"/>
      <c r="I3" s="22"/>
      <c r="J3" s="22"/>
      <c r="K3" s="22"/>
    </row>
    <row r="4" spans="1:11" ht="5.45" customHeight="1"/>
    <row r="5" spans="1:11" s="2" customFormat="1" ht="16.5">
      <c r="A5" s="23" t="s">
        <v>10</v>
      </c>
      <c r="B5" s="23" t="s">
        <v>9</v>
      </c>
      <c r="C5" s="23" t="s">
        <v>8</v>
      </c>
      <c r="D5" s="23" t="s">
        <v>0</v>
      </c>
      <c r="E5" s="23" t="s">
        <v>26</v>
      </c>
      <c r="F5" s="23"/>
      <c r="G5" s="23"/>
      <c r="H5" s="23" t="s">
        <v>1</v>
      </c>
      <c r="I5" s="23"/>
      <c r="J5" s="23"/>
      <c r="K5" s="23" t="s">
        <v>2</v>
      </c>
    </row>
    <row r="6" spans="1:11" s="2" customFormat="1" ht="39.6" customHeight="1">
      <c r="A6" s="24"/>
      <c r="B6" s="24"/>
      <c r="C6" s="24"/>
      <c r="D6" s="24"/>
      <c r="E6" s="23" t="s">
        <v>3</v>
      </c>
      <c r="F6" s="23" t="s">
        <v>4</v>
      </c>
      <c r="G6" s="23" t="s">
        <v>5</v>
      </c>
      <c r="H6" s="23" t="s">
        <v>6</v>
      </c>
      <c r="I6" s="23" t="s">
        <v>27</v>
      </c>
      <c r="J6" s="23"/>
      <c r="K6" s="24"/>
    </row>
    <row r="7" spans="1:11" s="2" customFormat="1" ht="26.45" customHeight="1">
      <c r="A7" s="24"/>
      <c r="B7" s="24"/>
      <c r="C7" s="24"/>
      <c r="D7" s="24"/>
      <c r="E7" s="24"/>
      <c r="F7" s="24"/>
      <c r="G7" s="24"/>
      <c r="H7" s="24"/>
      <c r="I7" s="16" t="s">
        <v>7</v>
      </c>
      <c r="J7" s="16" t="s">
        <v>4</v>
      </c>
      <c r="K7" s="24"/>
    </row>
    <row r="8" spans="1:11" s="4" customFormat="1" ht="16.5">
      <c r="A8" s="3">
        <v>1</v>
      </c>
      <c r="B8" s="3">
        <v>2</v>
      </c>
      <c r="C8" s="3">
        <v>3</v>
      </c>
      <c r="D8" s="3">
        <v>4</v>
      </c>
      <c r="E8" s="3">
        <v>5</v>
      </c>
      <c r="F8" s="3">
        <v>6</v>
      </c>
      <c r="G8" s="3">
        <v>7</v>
      </c>
      <c r="H8" s="3">
        <v>8</v>
      </c>
      <c r="I8" s="3">
        <v>9</v>
      </c>
      <c r="J8" s="3">
        <v>10</v>
      </c>
      <c r="K8" s="3">
        <v>11</v>
      </c>
    </row>
    <row r="9" spans="1:11" s="8" customFormat="1" ht="66">
      <c r="A9" s="17">
        <v>1</v>
      </c>
      <c r="B9" s="17">
        <v>521</v>
      </c>
      <c r="C9" s="5" t="s">
        <v>11</v>
      </c>
      <c r="D9" s="17" t="s">
        <v>31</v>
      </c>
      <c r="E9" s="6">
        <v>988</v>
      </c>
      <c r="F9" s="6">
        <v>0</v>
      </c>
      <c r="G9" s="6">
        <f>E9-F9</f>
        <v>988</v>
      </c>
      <c r="H9" s="7" t="s">
        <v>25</v>
      </c>
      <c r="I9" s="6">
        <v>0</v>
      </c>
      <c r="J9" s="6">
        <v>0</v>
      </c>
      <c r="K9" s="17" t="s">
        <v>25</v>
      </c>
    </row>
    <row r="10" spans="1:11" s="8" customFormat="1" ht="49.5">
      <c r="A10" s="17">
        <v>2</v>
      </c>
      <c r="B10" s="17">
        <v>519</v>
      </c>
      <c r="C10" s="5" t="s">
        <v>12</v>
      </c>
      <c r="D10" s="17" t="s">
        <v>32</v>
      </c>
      <c r="E10" s="6">
        <v>995</v>
      </c>
      <c r="F10" s="6">
        <v>0</v>
      </c>
      <c r="G10" s="6">
        <f t="shared" ref="G10:G14" si="0">E10-F10</f>
        <v>995</v>
      </c>
      <c r="H10" s="7" t="s">
        <v>25</v>
      </c>
      <c r="I10" s="6">
        <v>0</v>
      </c>
      <c r="J10" s="6">
        <v>0</v>
      </c>
      <c r="K10" s="17" t="s">
        <v>25</v>
      </c>
    </row>
    <row r="11" spans="1:11" s="8" customFormat="1" ht="49.5">
      <c r="A11" s="17">
        <v>3</v>
      </c>
      <c r="B11" s="17">
        <v>535</v>
      </c>
      <c r="C11" s="5" t="s">
        <v>13</v>
      </c>
      <c r="D11" s="17" t="s">
        <v>33</v>
      </c>
      <c r="E11" s="9">
        <v>670.1</v>
      </c>
      <c r="F11" s="6">
        <v>0</v>
      </c>
      <c r="G11" s="6">
        <f t="shared" si="0"/>
        <v>670.1</v>
      </c>
      <c r="H11" s="7" t="s">
        <v>25</v>
      </c>
      <c r="I11" s="6">
        <v>0</v>
      </c>
      <c r="J11" s="6">
        <v>0</v>
      </c>
      <c r="K11" s="17"/>
    </row>
    <row r="12" spans="1:11" s="8" customFormat="1" ht="49.5">
      <c r="A12" s="17">
        <v>4</v>
      </c>
      <c r="B12" s="17">
        <v>527</v>
      </c>
      <c r="C12" s="5" t="s">
        <v>14</v>
      </c>
      <c r="D12" s="17" t="s">
        <v>34</v>
      </c>
      <c r="E12" s="6">
        <v>986</v>
      </c>
      <c r="F12" s="6">
        <v>0</v>
      </c>
      <c r="G12" s="6">
        <f t="shared" si="0"/>
        <v>986</v>
      </c>
      <c r="H12" s="7" t="s">
        <v>25</v>
      </c>
      <c r="I12" s="6">
        <v>0</v>
      </c>
      <c r="J12" s="6">
        <v>0</v>
      </c>
      <c r="K12" s="17" t="s">
        <v>25</v>
      </c>
    </row>
    <row r="13" spans="1:11" s="8" customFormat="1" ht="58.15" customHeight="1">
      <c r="A13" s="17">
        <v>5</v>
      </c>
      <c r="B13" s="17">
        <v>541</v>
      </c>
      <c r="C13" s="5" t="s">
        <v>15</v>
      </c>
      <c r="D13" s="17" t="s">
        <v>35</v>
      </c>
      <c r="E13" s="6">
        <v>950</v>
      </c>
      <c r="F13" s="6">
        <v>0</v>
      </c>
      <c r="G13" s="6">
        <f t="shared" si="0"/>
        <v>950</v>
      </c>
      <c r="H13" s="7" t="s">
        <v>25</v>
      </c>
      <c r="I13" s="6">
        <v>0</v>
      </c>
      <c r="J13" s="6">
        <v>0</v>
      </c>
      <c r="K13" s="17" t="s">
        <v>25</v>
      </c>
    </row>
    <row r="14" spans="1:11" s="8" customFormat="1" ht="49.5">
      <c r="A14" s="17">
        <v>6</v>
      </c>
      <c r="B14" s="17">
        <v>543</v>
      </c>
      <c r="C14" s="5" t="s">
        <v>16</v>
      </c>
      <c r="D14" s="17" t="s">
        <v>36</v>
      </c>
      <c r="E14" s="6">
        <v>1000</v>
      </c>
      <c r="F14" s="6">
        <v>0</v>
      </c>
      <c r="G14" s="6">
        <f t="shared" si="0"/>
        <v>1000</v>
      </c>
      <c r="H14" s="7" t="s">
        <v>25</v>
      </c>
      <c r="I14" s="6">
        <v>0</v>
      </c>
      <c r="J14" s="6">
        <v>0</v>
      </c>
      <c r="K14" s="17" t="s">
        <v>25</v>
      </c>
    </row>
    <row r="15" spans="1:11" s="12" customFormat="1" ht="17.25">
      <c r="A15" s="18" t="s">
        <v>22</v>
      </c>
      <c r="B15" s="19"/>
      <c r="C15" s="19"/>
      <c r="D15" s="20"/>
      <c r="E15" s="10">
        <f>SUM(E9:E14)</f>
        <v>5589.1</v>
      </c>
      <c r="F15" s="10">
        <f t="shared" ref="F15:J15" si="1">SUM(F9:F14)</f>
        <v>0</v>
      </c>
      <c r="G15" s="10">
        <f t="shared" si="1"/>
        <v>5589.1</v>
      </c>
      <c r="H15" s="11" t="s">
        <v>25</v>
      </c>
      <c r="I15" s="10">
        <f t="shared" si="1"/>
        <v>0</v>
      </c>
      <c r="J15" s="10">
        <f t="shared" si="1"/>
        <v>0</v>
      </c>
      <c r="K15" s="16" t="s">
        <v>25</v>
      </c>
    </row>
    <row r="16" spans="1:11" s="8" customFormat="1" ht="33">
      <c r="A16" s="17">
        <v>7</v>
      </c>
      <c r="B16" s="17">
        <v>114</v>
      </c>
      <c r="C16" s="5" t="s">
        <v>17</v>
      </c>
      <c r="D16" s="17" t="s">
        <v>37</v>
      </c>
      <c r="E16" s="6">
        <v>990.1</v>
      </c>
      <c r="F16" s="6">
        <v>0</v>
      </c>
      <c r="G16" s="6">
        <f>E16-F16</f>
        <v>990.1</v>
      </c>
      <c r="H16" s="7" t="s">
        <v>25</v>
      </c>
      <c r="I16" s="6">
        <v>0</v>
      </c>
      <c r="J16" s="6">
        <v>0</v>
      </c>
      <c r="K16" s="17" t="s">
        <v>25</v>
      </c>
    </row>
    <row r="17" spans="1:11" s="8" customFormat="1" ht="17.25">
      <c r="A17" s="18" t="s">
        <v>21</v>
      </c>
      <c r="B17" s="19"/>
      <c r="C17" s="19"/>
      <c r="D17" s="20"/>
      <c r="E17" s="10">
        <f>E16</f>
        <v>990.1</v>
      </c>
      <c r="F17" s="10">
        <f t="shared" ref="F17:J17" si="2">F16</f>
        <v>0</v>
      </c>
      <c r="G17" s="10">
        <f t="shared" si="2"/>
        <v>990.1</v>
      </c>
      <c r="H17" s="11" t="s">
        <v>25</v>
      </c>
      <c r="I17" s="10">
        <f t="shared" si="2"/>
        <v>0</v>
      </c>
      <c r="J17" s="10">
        <f t="shared" si="2"/>
        <v>0</v>
      </c>
      <c r="K17" s="17" t="s">
        <v>25</v>
      </c>
    </row>
    <row r="18" spans="1:11" s="8" customFormat="1" ht="33">
      <c r="A18" s="17">
        <v>8</v>
      </c>
      <c r="B18" s="17">
        <v>306</v>
      </c>
      <c r="C18" s="5" t="s">
        <v>18</v>
      </c>
      <c r="D18" s="17" t="s">
        <v>38</v>
      </c>
      <c r="E18" s="6">
        <v>75</v>
      </c>
      <c r="F18" s="6">
        <v>0</v>
      </c>
      <c r="G18" s="6">
        <f>E18-F18</f>
        <v>75</v>
      </c>
      <c r="H18" s="7" t="s">
        <v>25</v>
      </c>
      <c r="I18" s="6">
        <v>0</v>
      </c>
      <c r="J18" s="6">
        <v>0</v>
      </c>
      <c r="K18" s="17" t="s">
        <v>25</v>
      </c>
    </row>
    <row r="19" spans="1:11" s="8" customFormat="1" ht="161.44999999999999" customHeight="1">
      <c r="A19" s="17">
        <v>9</v>
      </c>
      <c r="B19" s="17">
        <v>174</v>
      </c>
      <c r="C19" s="5" t="s">
        <v>19</v>
      </c>
      <c r="D19" s="17" t="s">
        <v>39</v>
      </c>
      <c r="E19" s="6">
        <v>880.7</v>
      </c>
      <c r="F19" s="6">
        <v>0</v>
      </c>
      <c r="G19" s="6">
        <f t="shared" ref="G19:G20" si="3">E19-F19</f>
        <v>880.7</v>
      </c>
      <c r="H19" s="7" t="s">
        <v>25</v>
      </c>
      <c r="I19" s="6">
        <v>0</v>
      </c>
      <c r="J19" s="6">
        <v>0</v>
      </c>
      <c r="K19" s="17" t="s">
        <v>25</v>
      </c>
    </row>
    <row r="20" spans="1:11" s="8" customFormat="1" ht="57.6" customHeight="1">
      <c r="A20" s="17">
        <v>10</v>
      </c>
      <c r="B20" s="17">
        <v>115</v>
      </c>
      <c r="C20" s="5" t="s">
        <v>20</v>
      </c>
      <c r="D20" s="5" t="s">
        <v>40</v>
      </c>
      <c r="E20" s="6">
        <v>932.6</v>
      </c>
      <c r="F20" s="6">
        <v>0</v>
      </c>
      <c r="G20" s="6">
        <f t="shared" si="3"/>
        <v>932.6</v>
      </c>
      <c r="H20" s="7" t="s">
        <v>25</v>
      </c>
      <c r="I20" s="6">
        <v>0</v>
      </c>
      <c r="J20" s="6">
        <v>0</v>
      </c>
      <c r="K20" s="17" t="s">
        <v>25</v>
      </c>
    </row>
    <row r="21" spans="1:11" ht="17.25">
      <c r="A21" s="18" t="s">
        <v>23</v>
      </c>
      <c r="B21" s="19"/>
      <c r="C21" s="19"/>
      <c r="D21" s="20"/>
      <c r="E21" s="13">
        <f>SUM(E18:E20)</f>
        <v>1888.3000000000002</v>
      </c>
      <c r="F21" s="13">
        <f t="shared" ref="F21:J21" si="4">SUM(F18:F20)</f>
        <v>0</v>
      </c>
      <c r="G21" s="13">
        <f t="shared" si="4"/>
        <v>1888.3000000000002</v>
      </c>
      <c r="H21" s="14" t="s">
        <v>25</v>
      </c>
      <c r="I21" s="13">
        <f t="shared" si="4"/>
        <v>0</v>
      </c>
      <c r="J21" s="13">
        <f t="shared" si="4"/>
        <v>0</v>
      </c>
      <c r="K21" s="15" t="s">
        <v>25</v>
      </c>
    </row>
    <row r="22" spans="1:11" ht="17.25">
      <c r="A22" s="18" t="s">
        <v>24</v>
      </c>
      <c r="B22" s="19"/>
      <c r="C22" s="19"/>
      <c r="D22" s="20"/>
      <c r="E22" s="13">
        <f>E15+E17+E21</f>
        <v>8467.5</v>
      </c>
      <c r="F22" s="13">
        <f t="shared" ref="F22:J22" si="5">F15+F17+F21</f>
        <v>0</v>
      </c>
      <c r="G22" s="13">
        <f t="shared" si="5"/>
        <v>8467.5</v>
      </c>
      <c r="H22" s="14" t="s">
        <v>25</v>
      </c>
      <c r="I22" s="13">
        <f t="shared" si="5"/>
        <v>0</v>
      </c>
      <c r="J22" s="13">
        <f t="shared" si="5"/>
        <v>0</v>
      </c>
      <c r="K22" s="15" t="s">
        <v>25</v>
      </c>
    </row>
  </sheetData>
  <mergeCells count="19">
    <mergeCell ref="A1:K1"/>
    <mergeCell ref="A15:D15"/>
    <mergeCell ref="A17:D17"/>
    <mergeCell ref="A21:D21"/>
    <mergeCell ref="A22:D22"/>
    <mergeCell ref="A2:K2"/>
    <mergeCell ref="A3:K3"/>
    <mergeCell ref="K5:K7"/>
    <mergeCell ref="D5:D7"/>
    <mergeCell ref="C5:C7"/>
    <mergeCell ref="B5:B7"/>
    <mergeCell ref="A5:A7"/>
    <mergeCell ref="H6:H7"/>
    <mergeCell ref="E5:G5"/>
    <mergeCell ref="H5:J5"/>
    <mergeCell ref="I6:J6"/>
    <mergeCell ref="E6:E7"/>
    <mergeCell ref="F6:F7"/>
    <mergeCell ref="G6:G7"/>
  </mergeCells>
  <printOptions horizontalCentered="1"/>
  <pageMargins left="0.27559055118110237" right="0.27559055118110237" top="0.27559055118110237" bottom="0.27559055118110237" header="0.31496062992125984" footer="0.31496062992125984"/>
  <pageSetup paperSize="9" scale="6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2017-05-10T08:51:36Z</dcterms:modified>
</cp:coreProperties>
</file>