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МС\ЗАРПЛАТА\Місячна контролька\"/>
    </mc:Choice>
  </mc:AlternateContent>
  <xr:revisionPtr revIDLastSave="0" documentId="13_ncr:1_{BACBECD7-B31C-46F3-B17A-472582284578}" xr6:coauthVersionLast="47" xr6:coauthVersionMax="47" xr10:uidLastSave="{00000000-0000-0000-0000-000000000000}"/>
  <bookViews>
    <workbookView xWindow="-108" yWindow="-108" windowWidth="23256" windowHeight="12456" firstSheet="13" activeTab="13" xr2:uid="{00000000-000D-0000-FFFF-FFFF00000000}"/>
  </bookViews>
  <sheets>
    <sheet name="05.2024" sheetId="1" state="hidden" r:id="rId1"/>
    <sheet name="06.2024" sheetId="2" state="hidden" r:id="rId2"/>
    <sheet name="07.2024" sheetId="3" state="hidden" r:id="rId3"/>
    <sheet name="08.2024" sheetId="4" state="hidden" r:id="rId4"/>
    <sheet name="09.2024" sheetId="5" state="hidden" r:id="rId5"/>
    <sheet name="10.2024" sheetId="6" state="hidden" r:id="rId6"/>
    <sheet name="11.2024" sheetId="7" state="hidden" r:id="rId7"/>
    <sheet name="12.2024" sheetId="8" state="hidden" r:id="rId8"/>
    <sheet name="01.2025" sheetId="9" state="hidden" r:id="rId9"/>
    <sheet name="02.2025" sheetId="10" state="hidden" r:id="rId10"/>
    <sheet name="03.2025" sheetId="11" state="hidden" r:id="rId11"/>
    <sheet name="04.2025" sheetId="12" state="hidden" r:id="rId12"/>
    <sheet name="05.2025" sheetId="13" state="hidden" r:id="rId13"/>
    <sheet name="06.2025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4" l="1"/>
  <c r="C5" i="14" l="1"/>
  <c r="L5" i="14" s="1"/>
  <c r="E4" i="14"/>
  <c r="C4" i="14"/>
  <c r="L4" i="14" s="1"/>
  <c r="E5" i="13"/>
  <c r="C5" i="13"/>
  <c r="L5" i="13" s="1"/>
  <c r="E4" i="13"/>
  <c r="C4" i="13"/>
  <c r="L4" i="13" s="1"/>
  <c r="E5" i="12"/>
  <c r="L5" i="12" s="1"/>
  <c r="C5" i="12"/>
  <c r="E4" i="12" l="1"/>
  <c r="C4" i="12"/>
  <c r="L4" i="12" s="1"/>
  <c r="L5" i="11" l="1"/>
  <c r="E5" i="11"/>
  <c r="C5" i="11"/>
  <c r="E4" i="11"/>
  <c r="C4" i="11"/>
  <c r="L4" i="11" s="1"/>
  <c r="E5" i="10" l="1"/>
  <c r="E4" i="10"/>
  <c r="C4" i="10"/>
  <c r="L4" i="10" s="1"/>
  <c r="C5" i="10"/>
  <c r="L5" i="10" s="1"/>
  <c r="C5" i="9" l="1"/>
  <c r="K5" i="9" s="1"/>
  <c r="E4" i="9"/>
  <c r="K4" i="9" l="1"/>
  <c r="J4" i="8"/>
  <c r="C5" i="8" l="1"/>
  <c r="E4" i="8"/>
  <c r="C4" i="8"/>
  <c r="K5" i="8" l="1"/>
  <c r="K4" i="8"/>
  <c r="C4" i="7"/>
  <c r="E5" i="7" l="1"/>
  <c r="C5" i="7"/>
  <c r="K5" i="7" s="1"/>
  <c r="E4" i="7"/>
  <c r="K4" i="7" s="1"/>
  <c r="E5" i="6" l="1"/>
  <c r="C5" i="6"/>
  <c r="E4" i="6"/>
  <c r="K4" i="6" s="1"/>
  <c r="K5" i="6" l="1"/>
  <c r="E5" i="5"/>
  <c r="C5" i="5"/>
  <c r="K5" i="5" s="1"/>
  <c r="E4" i="5"/>
  <c r="C4" i="5"/>
  <c r="K4" i="5" s="1"/>
  <c r="E5" i="4" l="1"/>
  <c r="E4" i="4"/>
  <c r="C4" i="4"/>
  <c r="K4" i="4" s="1"/>
  <c r="C5" i="4"/>
  <c r="K5" i="4" s="1"/>
  <c r="C5" i="3" l="1"/>
  <c r="C4" i="3"/>
  <c r="K4" i="3" s="1"/>
  <c r="K5" i="3" l="1"/>
  <c r="K5" i="2" l="1"/>
  <c r="K4" i="2"/>
  <c r="K5" i="1" l="1"/>
  <c r="K4" i="1"/>
</calcChain>
</file>

<file path=xl/sharedStrings.xml><?xml version="1.0" encoding="utf-8"?>
<sst xmlns="http://schemas.openxmlformats.org/spreadsheetml/2006/main" count="213" uniqueCount="32">
  <si>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</si>
  <si>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</si>
  <si>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</si>
  <si>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</si>
  <si>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</si>
  <si>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</si>
  <si>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</si>
  <si>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</si>
  <si>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</si>
  <si>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</si>
  <si>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</si>
  <si>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</si>
  <si>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</si>
  <si>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</si>
  <si>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</si>
  <si>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липні 2024 року</t>
  </si>
  <si>
    <t>Матеріальна допомога на оздоровлення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</si>
  <si>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серпні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</si>
  <si>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вересні 2024 року</t>
  </si>
  <si>
    <t>Індексація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</si>
  <si>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жовтні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</si>
  <si>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листопаді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</si>
  <si>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грудні 2024 року</t>
  </si>
  <si>
    <t>Щорічна винагорода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</si>
  <si>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січні 2025 року</t>
  </si>
  <si>
    <t>Матеріальна допомога на вирішення соціально-побутових питань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</si>
  <si>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лютому 2025 року</t>
  </si>
  <si>
    <t>Перерахунок заробітної плати за січень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</si>
  <si>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березні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</si>
  <si>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квітні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</si>
  <si>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2025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</si>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</sst>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Normal="100" zoomScaleSheetLayoutView="100" workbookViewId="0">
      <selection activeCell="B8" sqref="B8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8" width="14.33203125" hidden="1" customWidth="1"/>
    <col min="9" max="9" width="16" hidden="1" customWidth="1"/>
    <col min="10" max="10" width="11" customWidth="1"/>
    <col min="11" max="11" width="13.5546875" customWidth="1"/>
    <col min="12" max="12" width="11.44140625" customWidth="1"/>
  </cols>
  <sheetData>
    <row r="1" spans="1:12" ht="54" customHeight="1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3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3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56DE-773F-4DEC-96D5-5F31F3AAB921}">
  <dimension ref="A1:M5"/>
  <sheetViews>
    <sheetView view="pageBreakPreview" zoomScaleNormal="100" zoomScaleSheetLayoutView="100" workbookViewId="0">
      <selection activeCell="L6" sqref="L6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8" width="14.33203125" hidden="1" customWidth="1"/>
    <col min="9" max="9" width="14.33203125" customWidth="1"/>
    <col min="10" max="10" width="16" customWidth="1"/>
    <col min="11" max="11" width="11" hidden="1" customWidth="1"/>
    <col min="12" max="12" width="13.5546875" customWidth="1"/>
    <col min="13" max="13" width="11.44140625" customWidth="1"/>
  </cols>
  <sheetData>
    <row r="1" spans="1:13" ht="54" customHeight="1" x14ac:dyDescent="0.3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"/>
    </row>
    <row r="2" spans="1:13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3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>
        <v>10253</v>
      </c>
      <c r="J4" s="6">
        <v>13920.33</v>
      </c>
      <c r="K4" s="6"/>
      <c r="L4" s="6">
        <f>B4+D4+C4+E4+I4+J4</f>
        <v>71937.17</v>
      </c>
      <c r="M4" s="8"/>
    </row>
    <row r="5" spans="1:13" ht="29.25" customHeight="1" x14ac:dyDescent="0.3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>
        <v>14322</v>
      </c>
      <c r="J5" s="6">
        <v>9917.43</v>
      </c>
      <c r="K5" s="6"/>
      <c r="L5" s="6">
        <f>B5+D5+C5+E5+I5+J5</f>
        <v>67804.03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F81B5-A8D7-4FF1-8894-9F185DDF44D5}">
  <dimension ref="A1:M5"/>
  <sheetViews>
    <sheetView view="pageBreakPreview" zoomScaleNormal="100" zoomScaleSheetLayoutView="100" workbookViewId="0">
      <selection activeCell="L6" sqref="L6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9" width="14.33203125" hidden="1" customWidth="1"/>
    <col min="10" max="10" width="16" hidden="1" customWidth="1"/>
    <col min="11" max="11" width="11" customWidth="1"/>
    <col min="12" max="12" width="13.5546875" customWidth="1"/>
    <col min="13" max="13" width="11.44140625" customWidth="1"/>
  </cols>
  <sheetData>
    <row r="1" spans="1:13" ht="54" customHeight="1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"/>
    </row>
    <row r="2" spans="1:13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3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/>
      <c r="J4" s="6"/>
      <c r="K4" s="6"/>
      <c r="L4" s="6">
        <f>B4+D4+C4+E4+I4+J4</f>
        <v>47763.839999999997</v>
      </c>
      <c r="M4" s="8"/>
    </row>
    <row r="5" spans="1:13" ht="29.25" customHeight="1" x14ac:dyDescent="0.3">
      <c r="A5" s="5" t="s">
        <v>13</v>
      </c>
      <c r="B5" s="6">
        <v>21920.71</v>
      </c>
      <c r="C5" s="6">
        <f>B5*30%</f>
        <v>6576.2129999999997</v>
      </c>
      <c r="D5" s="6">
        <v>428.57</v>
      </c>
      <c r="E5" s="6">
        <f>B5*20%</f>
        <v>4384.1419999999998</v>
      </c>
      <c r="F5" s="6"/>
      <c r="G5" s="6"/>
      <c r="H5" s="6"/>
      <c r="I5" s="6"/>
      <c r="J5" s="6"/>
      <c r="K5" s="6">
        <v>14631.3</v>
      </c>
      <c r="L5" s="6">
        <f>21920.71+6576.21+428.57+4384.14+14631.3</f>
        <v>47940.929999999993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45B3E-D4BF-46E7-B635-725310732570}">
  <dimension ref="A1:M5"/>
  <sheetViews>
    <sheetView view="pageBreakPreview" zoomScaleNormal="100" zoomScaleSheetLayoutView="100" workbookViewId="0">
      <selection activeCell="L6" sqref="L6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9" width="14.33203125" hidden="1" customWidth="1"/>
    <col min="10" max="10" width="16" hidden="1" customWidth="1"/>
    <col min="11" max="11" width="11" hidden="1" customWidth="1"/>
    <col min="12" max="12" width="13.5546875" customWidth="1"/>
    <col min="13" max="13" width="11.44140625" customWidth="1"/>
  </cols>
  <sheetData>
    <row r="1" spans="1:13" ht="54" customHeight="1" x14ac:dyDescent="0.3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"/>
    </row>
    <row r="2" spans="1:13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3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/>
      <c r="J4" s="6"/>
      <c r="K4" s="6"/>
      <c r="L4" s="6">
        <f>B4+D4+C4+E4+I4+J4</f>
        <v>47763.839999999997</v>
      </c>
      <c r="M4" s="8"/>
    </row>
    <row r="5" spans="1:13" ht="29.25" customHeight="1" x14ac:dyDescent="0.3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B5*20%</f>
        <v>6137.8</v>
      </c>
      <c r="F5" s="6"/>
      <c r="G5" s="6"/>
      <c r="H5" s="6"/>
      <c r="I5" s="6"/>
      <c r="J5" s="6"/>
      <c r="K5" s="6"/>
      <c r="L5" s="6">
        <f>B5+C5+D5+E5</f>
        <v>46633.5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2B35-2D66-47D0-B6F4-B48EAF70368F}">
  <dimension ref="A1:M5"/>
  <sheetViews>
    <sheetView view="pageBreakPreview" zoomScaleNormal="100" zoomScaleSheetLayoutView="100" workbookViewId="0">
      <selection activeCell="L4" sqref="L4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9" width="14.33203125" hidden="1" customWidth="1"/>
    <col min="10" max="10" width="16" hidden="1" customWidth="1"/>
    <col min="11" max="11" width="11" hidden="1" customWidth="1"/>
    <col min="12" max="12" width="13.5546875" customWidth="1"/>
    <col min="13" max="13" width="11.44140625" customWidth="1"/>
  </cols>
  <sheetData>
    <row r="1" spans="1:13" ht="54" customHeight="1" x14ac:dyDescent="0.3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"/>
    </row>
    <row r="2" spans="1:13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3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/>
      <c r="J4" s="6"/>
      <c r="K4" s="6"/>
      <c r="L4" s="6">
        <f>B4+D4+C4+E4+I4+J4</f>
        <v>47763.839999999997</v>
      </c>
      <c r="M4" s="8"/>
    </row>
    <row r="5" spans="1:13" ht="29.25" customHeight="1" x14ac:dyDescent="0.3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B5*20%</f>
        <v>6137.8</v>
      </c>
      <c r="F5" s="6"/>
      <c r="G5" s="6"/>
      <c r="H5" s="6"/>
      <c r="I5" s="6"/>
      <c r="J5" s="6"/>
      <c r="K5" s="6"/>
      <c r="L5" s="6">
        <f>B5+C5+D5+E5</f>
        <v>46633.5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4567-418A-4649-9B51-1E026E169BFA}">
  <dimension ref="A1:M5"/>
  <sheetViews>
    <sheetView tabSelected="1" view="pageBreakPreview" zoomScaleNormal="100" zoomScaleSheetLayoutView="100" workbookViewId="0">
      <selection activeCell="N5" sqref="N5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9" width="14.33203125" hidden="1" customWidth="1"/>
    <col min="10" max="10" width="16" hidden="1" customWidth="1"/>
    <col min="11" max="11" width="11" hidden="1" customWidth="1"/>
    <col min="12" max="12" width="13.5546875" customWidth="1"/>
    <col min="13" max="13" width="11.44140625" customWidth="1"/>
  </cols>
  <sheetData>
    <row r="1" spans="1:13" ht="54" customHeight="1" x14ac:dyDescent="0.3">
      <c r="A1" s="9" t="s">
        <v>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"/>
    </row>
    <row r="2" spans="1:13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" t="s">
        <v>10</v>
      </c>
    </row>
    <row r="3" spans="1:13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27</v>
      </c>
      <c r="J3" s="4" t="s">
        <v>25</v>
      </c>
      <c r="K3" s="4" t="s">
        <v>9</v>
      </c>
      <c r="L3" s="4" t="s">
        <v>3</v>
      </c>
    </row>
    <row r="4" spans="1:13" ht="29.25" customHeight="1" x14ac:dyDescent="0.3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/>
      <c r="G4" s="6"/>
      <c r="H4" s="6"/>
      <c r="I4" s="6"/>
      <c r="J4" s="6"/>
      <c r="K4" s="6"/>
      <c r="L4" s="6">
        <f>B4+D4+C4+E4+I4+J4</f>
        <v>47763.839999999997</v>
      </c>
      <c r="M4" s="8"/>
    </row>
    <row r="5" spans="1:13" ht="29.25" customHeight="1" x14ac:dyDescent="0.3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B5*15%</f>
        <v>4603.3499999999995</v>
      </c>
      <c r="F5" s="6"/>
      <c r="G5" s="6"/>
      <c r="H5" s="6"/>
      <c r="I5" s="6"/>
      <c r="J5" s="6"/>
      <c r="K5" s="6"/>
      <c r="L5" s="6">
        <f>B5+C5+D5+E5</f>
        <v>45099.049999999996</v>
      </c>
      <c r="M5" s="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C892-8F20-4933-8D10-8921E4F48BE0}">
  <dimension ref="A1:L5"/>
  <sheetViews>
    <sheetView zoomScaleNormal="100" zoomScaleSheetLayoutView="100" workbookViewId="0">
      <selection activeCell="J6" sqref="J6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8" width="14.33203125" hidden="1" customWidth="1"/>
    <col min="9" max="9" width="16" hidden="1" customWidth="1"/>
    <col min="10" max="10" width="11" customWidth="1"/>
    <col min="11" max="11" width="13.5546875" customWidth="1"/>
    <col min="12" max="12" width="11.44140625" customWidth="1"/>
  </cols>
  <sheetData>
    <row r="1" spans="1:12" ht="54" customHeight="1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3">
      <c r="A4" s="5" t="s">
        <v>11</v>
      </c>
      <c r="B4" s="6">
        <v>24228</v>
      </c>
      <c r="C4" s="6">
        <v>3391.92</v>
      </c>
      <c r="D4" s="6">
        <v>375</v>
      </c>
      <c r="E4" s="6">
        <v>7268.4</v>
      </c>
      <c r="F4" s="6"/>
      <c r="G4" s="6"/>
      <c r="H4" s="6"/>
      <c r="I4" s="6"/>
      <c r="J4" s="6">
        <v>18346.580000000002</v>
      </c>
      <c r="K4" s="6">
        <f>B4+C4+D4+E4+J4</f>
        <v>53609.9</v>
      </c>
      <c r="L4" s="8"/>
    </row>
    <row r="5" spans="1:12" ht="29.25" customHeight="1" x14ac:dyDescent="0.3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22814.26</v>
      </c>
      <c r="K5" s="6">
        <f>B5+C5+D5+E5+J5</f>
        <v>72516.659999999989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7DDB-1A7E-4B45-960C-F26590667D8D}">
  <dimension ref="A1:L5"/>
  <sheetViews>
    <sheetView view="pageBreakPreview" zoomScaleNormal="100" zoomScaleSheetLayoutView="100" workbookViewId="0">
      <selection activeCell="J6" sqref="J6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8" width="14.33203125" hidden="1" customWidth="1"/>
    <col min="9" max="9" width="16" customWidth="1"/>
    <col min="10" max="10" width="11" customWidth="1"/>
    <col min="11" max="11" width="13.5546875" customWidth="1"/>
    <col min="12" max="12" width="11.44140625" customWidth="1"/>
  </cols>
  <sheetData>
    <row r="1" spans="1:12" ht="54" customHeight="1" x14ac:dyDescent="0.3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3">
      <c r="A4" s="5" t="s">
        <v>11</v>
      </c>
      <c r="B4" s="6">
        <v>32304</v>
      </c>
      <c r="C4" s="6">
        <f>B4*14%</f>
        <v>4522.5600000000004</v>
      </c>
      <c r="D4" s="6">
        <v>500</v>
      </c>
      <c r="E4" s="6">
        <v>9691.2000000000007</v>
      </c>
      <c r="F4" s="6"/>
      <c r="G4" s="6"/>
      <c r="H4" s="6"/>
      <c r="I4" s="6">
        <v>37326.559999999998</v>
      </c>
      <c r="J4" s="6">
        <v>26550.23</v>
      </c>
      <c r="K4" s="6">
        <f>B4+C4+D4+E4+J4+I4</f>
        <v>110894.54999999999</v>
      </c>
      <c r="L4" s="8"/>
    </row>
    <row r="5" spans="1:12" ht="29.25" customHeight="1" x14ac:dyDescent="0.3">
      <c r="A5" s="5" t="s">
        <v>13</v>
      </c>
      <c r="B5" s="6">
        <v>17345.96</v>
      </c>
      <c r="C5" s="6">
        <f>B5*30%</f>
        <v>5203.7879999999996</v>
      </c>
      <c r="D5" s="6">
        <v>339.13</v>
      </c>
      <c r="E5" s="6">
        <v>1734.6</v>
      </c>
      <c r="F5" s="6"/>
      <c r="G5" s="6"/>
      <c r="H5" s="6"/>
      <c r="I5" s="6"/>
      <c r="J5" s="6"/>
      <c r="K5" s="6">
        <f>B5+C5+D5+E5+J5</f>
        <v>24623.477999999999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C4B7-3B09-4EE9-90E6-0FA09761DAD5}">
  <dimension ref="A1:L5"/>
  <sheetViews>
    <sheetView view="pageBreakPreview" zoomScaleNormal="100" zoomScaleSheetLayoutView="100" workbookViewId="0">
      <selection activeCell="K6" sqref="K6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6" width="14.33203125" hidden="1" customWidth="1"/>
    <col min="7" max="7" width="14.33203125" customWidth="1"/>
    <col min="8" max="8" width="14.33203125" hidden="1" customWidth="1"/>
    <col min="9" max="9" width="16" hidden="1" customWidth="1"/>
    <col min="10" max="10" width="11" hidden="1" customWidth="1"/>
    <col min="11" max="11" width="13.5546875" customWidth="1"/>
    <col min="12" max="12" width="11.44140625" customWidth="1"/>
  </cols>
  <sheetData>
    <row r="1" spans="1:12" ht="54" customHeight="1" x14ac:dyDescent="0.3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3">
      <c r="A4" s="5" t="s">
        <v>11</v>
      </c>
      <c r="B4" s="6">
        <v>19088.73</v>
      </c>
      <c r="C4" s="6">
        <f>B4*14%</f>
        <v>2672.4222</v>
      </c>
      <c r="D4" s="6">
        <v>295.45</v>
      </c>
      <c r="E4" s="6">
        <f>B4*30%</f>
        <v>5726.6189999999997</v>
      </c>
      <c r="F4" s="6"/>
      <c r="G4" s="6">
        <v>7174.52</v>
      </c>
      <c r="H4" s="6"/>
      <c r="I4" s="6"/>
      <c r="J4" s="6"/>
      <c r="K4" s="6">
        <f>B4+C4+D4+E4+J4+I4+G4</f>
        <v>34957.741200000004</v>
      </c>
      <c r="L4" s="8"/>
    </row>
    <row r="5" spans="1:12" ht="29.25" customHeight="1" x14ac:dyDescent="0.3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7D8B-901C-41BA-BB67-BFF10ABF7787}">
  <dimension ref="A1:L5"/>
  <sheetViews>
    <sheetView view="pageBreakPreview" zoomScaleNormal="100" zoomScaleSheetLayoutView="100" workbookViewId="0">
      <selection activeCell="K6" sqref="K6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6" width="14.33203125" customWidth="1"/>
    <col min="7" max="8" width="14.33203125" hidden="1" customWidth="1"/>
    <col min="9" max="9" width="16" hidden="1" customWidth="1"/>
    <col min="10" max="10" width="11" customWidth="1"/>
    <col min="11" max="11" width="13.5546875" customWidth="1"/>
    <col min="12" max="12" width="11.44140625" customWidth="1"/>
  </cols>
  <sheetData>
    <row r="1" spans="1:12" ht="54" customHeight="1" x14ac:dyDescent="0.3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3">
      <c r="A4" s="5" t="s">
        <v>11</v>
      </c>
      <c r="B4" s="6">
        <v>32304</v>
      </c>
      <c r="C4" s="6">
        <f>B4*14%</f>
        <v>4522.5600000000004</v>
      </c>
      <c r="D4" s="6">
        <v>552.39</v>
      </c>
      <c r="E4" s="6">
        <f>B4*30%</f>
        <v>9691.1999999999989</v>
      </c>
      <c r="F4" s="6">
        <v>230.12</v>
      </c>
      <c r="G4" s="6"/>
      <c r="H4" s="6"/>
      <c r="I4" s="6"/>
      <c r="J4" s="6"/>
      <c r="K4" s="6">
        <f>B4+C4+D4+E4+J4+I4+G4+F4</f>
        <v>47300.27</v>
      </c>
      <c r="L4" s="8"/>
    </row>
    <row r="5" spans="1:12" ht="29.25" customHeight="1" x14ac:dyDescent="0.3">
      <c r="A5" s="5" t="s">
        <v>13</v>
      </c>
      <c r="B5" s="6">
        <v>23382.1</v>
      </c>
      <c r="C5" s="6">
        <f>B5*30%</f>
        <v>7014.6299999999992</v>
      </c>
      <c r="D5" s="6">
        <v>457.14</v>
      </c>
      <c r="E5" s="6">
        <f>B5*10%</f>
        <v>2338.21</v>
      </c>
      <c r="F5" s="6"/>
      <c r="G5" s="6"/>
      <c r="H5" s="6"/>
      <c r="I5" s="6"/>
      <c r="J5" s="6">
        <v>6812.7</v>
      </c>
      <c r="K5" s="6">
        <f>B5+C5+D5+E5+J5</f>
        <v>40004.779999999992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FE47-08AD-4F38-9B7F-6385FEA2A548}">
  <dimension ref="A1:L5"/>
  <sheetViews>
    <sheetView view="pageBreakPreview" zoomScaleNormal="100" zoomScaleSheetLayoutView="100" workbookViewId="0">
      <selection activeCell="D9" sqref="D9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6" width="14.33203125" customWidth="1"/>
    <col min="7" max="8" width="14.33203125" hidden="1" customWidth="1"/>
    <col min="9" max="9" width="16" hidden="1" customWidth="1"/>
    <col min="10" max="10" width="11" hidden="1" customWidth="1"/>
    <col min="11" max="11" width="13.5546875" customWidth="1"/>
    <col min="12" max="12" width="11.44140625" customWidth="1"/>
  </cols>
  <sheetData>
    <row r="1" spans="1:12" ht="54" customHeight="1" x14ac:dyDescent="0.3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3">
      <c r="A4" s="5" t="s">
        <v>11</v>
      </c>
      <c r="B4" s="6">
        <v>32304</v>
      </c>
      <c r="C4" s="6">
        <v>4887.7299999999996</v>
      </c>
      <c r="D4" s="6">
        <v>600</v>
      </c>
      <c r="E4" s="6">
        <f>B4*30%</f>
        <v>9691.1999999999989</v>
      </c>
      <c r="F4" s="6">
        <v>115.06</v>
      </c>
      <c r="G4" s="6"/>
      <c r="H4" s="6"/>
      <c r="I4" s="6"/>
      <c r="J4" s="6"/>
      <c r="K4" s="6">
        <f>B4+C4+D4+E4+J4+I4+G4+F4</f>
        <v>47597.989999999991</v>
      </c>
      <c r="L4" s="8"/>
    </row>
    <row r="5" spans="1:12" ht="29.25" customHeight="1" x14ac:dyDescent="0.3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3F9F-F5E5-4A21-B602-366E09652FCC}">
  <dimension ref="A1:L5"/>
  <sheetViews>
    <sheetView view="pageBreakPreview" zoomScaleNormal="100" zoomScaleSheetLayoutView="100" workbookViewId="0">
      <selection activeCell="K6" sqref="K6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6" width="14.33203125" customWidth="1"/>
    <col min="7" max="8" width="14.33203125" hidden="1" customWidth="1"/>
    <col min="9" max="9" width="16" customWidth="1"/>
    <col min="10" max="10" width="11" customWidth="1"/>
    <col min="11" max="11" width="13.5546875" customWidth="1"/>
    <col min="12" max="12" width="11.44140625" customWidth="1"/>
  </cols>
  <sheetData>
    <row r="1" spans="1:12" ht="54" customHeight="1" x14ac:dyDescent="0.3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3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>
        <v>115.06</v>
      </c>
      <c r="G4" s="6"/>
      <c r="H4" s="6"/>
      <c r="I4" s="6"/>
      <c r="J4" s="6"/>
      <c r="K4" s="6">
        <f>B4+C4+D4+E4+J4+I4+G4+F4</f>
        <v>47878.899999999994</v>
      </c>
      <c r="L4" s="8"/>
    </row>
    <row r="5" spans="1:12" ht="29.25" customHeight="1" x14ac:dyDescent="0.3">
      <c r="A5" s="5" t="s">
        <v>13</v>
      </c>
      <c r="B5" s="6">
        <v>27766.240000000002</v>
      </c>
      <c r="C5" s="6">
        <f>B5*30%</f>
        <v>8329.8719999999994</v>
      </c>
      <c r="D5" s="6">
        <v>542.86</v>
      </c>
      <c r="E5" s="6">
        <f>B5*10%</f>
        <v>2776.6240000000003</v>
      </c>
      <c r="F5" s="6">
        <v>133.22999999999999</v>
      </c>
      <c r="G5" s="6"/>
      <c r="H5" s="6"/>
      <c r="I5" s="6">
        <v>40495.699999999997</v>
      </c>
      <c r="J5" s="6">
        <v>6638.59</v>
      </c>
      <c r="K5" s="6">
        <f>B5+C5+D5+E5+J5+F5+I5</f>
        <v>86683.116000000009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B786-0C26-4091-A8EF-BC2F454F99BB}">
  <dimension ref="A1:L5"/>
  <sheetViews>
    <sheetView view="pageBreakPreview" zoomScaleNormal="100" zoomScaleSheetLayoutView="100" workbookViewId="0">
      <selection activeCell="B18" sqref="B18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7" width="14.33203125" customWidth="1"/>
    <col min="8" max="8" width="14.33203125" hidden="1" customWidth="1"/>
    <col min="9" max="9" width="16" customWidth="1"/>
    <col min="10" max="10" width="11" customWidth="1"/>
    <col min="11" max="11" width="13.5546875" customWidth="1"/>
    <col min="12" max="12" width="11.44140625" customWidth="1"/>
  </cols>
  <sheetData>
    <row r="1" spans="1:12" ht="54" customHeight="1" x14ac:dyDescent="0.3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3">
      <c r="A4" s="5" t="s">
        <v>11</v>
      </c>
      <c r="B4" s="6">
        <v>27898.91</v>
      </c>
      <c r="C4" s="6">
        <f>B4*16%</f>
        <v>4463.8256000000001</v>
      </c>
      <c r="D4" s="6">
        <v>518.17999999999995</v>
      </c>
      <c r="E4" s="6">
        <f>B4*30%</f>
        <v>8369.6729999999989</v>
      </c>
      <c r="F4" s="6">
        <v>236.18</v>
      </c>
      <c r="G4" s="6">
        <v>16798.080000000002</v>
      </c>
      <c r="H4" s="6"/>
      <c r="I4" s="6"/>
      <c r="J4" s="6">
        <f>21520.5+8608.2</f>
        <v>30128.7</v>
      </c>
      <c r="K4" s="6">
        <f>B4+C4+D4+E4+J4+I4+G4+F4</f>
        <v>88413.548599999995</v>
      </c>
      <c r="L4" s="8"/>
    </row>
    <row r="5" spans="1:12" ht="29.25" customHeight="1" x14ac:dyDescent="0.3">
      <c r="A5" s="5" t="s">
        <v>13</v>
      </c>
      <c r="B5" s="6">
        <v>23714.23</v>
      </c>
      <c r="C5" s="6">
        <f>B5*30%</f>
        <v>7114.2689999999993</v>
      </c>
      <c r="D5" s="6">
        <v>463.64</v>
      </c>
      <c r="E5" s="6">
        <v>4624.2700000000004</v>
      </c>
      <c r="F5" s="6">
        <v>133.22999999999999</v>
      </c>
      <c r="G5" s="6"/>
      <c r="H5" s="6"/>
      <c r="I5" s="6"/>
      <c r="J5" s="6">
        <v>1449.79</v>
      </c>
      <c r="K5" s="6">
        <f>B5+C5+D5+E5+J5+F5+I5</f>
        <v>37499.429000000004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2C49-3747-47FB-9E10-7F145B7E8F92}">
  <dimension ref="A1:L5"/>
  <sheetViews>
    <sheetView view="pageBreakPreview" zoomScaleNormal="100" zoomScaleSheetLayoutView="100" workbookViewId="0">
      <selection activeCell="L8" sqref="L8"/>
    </sheetView>
  </sheetViews>
  <sheetFormatPr defaultRowHeight="14.4" x14ac:dyDescent="0.3"/>
  <cols>
    <col min="1" max="1" width="24" customWidth="1"/>
    <col min="2" max="4" width="11.44140625" customWidth="1"/>
    <col min="5" max="5" width="11.6640625" customWidth="1"/>
    <col min="6" max="7" width="14.33203125" customWidth="1"/>
    <col min="8" max="8" width="14.33203125" hidden="1" customWidth="1"/>
    <col min="9" max="9" width="16" customWidth="1"/>
    <col min="10" max="10" width="11" customWidth="1"/>
    <col min="11" max="11" width="13.5546875" customWidth="1"/>
    <col min="12" max="12" width="11.44140625" customWidth="1"/>
  </cols>
  <sheetData>
    <row r="1" spans="1:12" ht="54" customHeight="1" x14ac:dyDescent="0.3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3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23</v>
      </c>
      <c r="H3" s="4" t="s">
        <v>5</v>
      </c>
      <c r="I3" s="4" t="s">
        <v>25</v>
      </c>
      <c r="J3" s="4" t="s">
        <v>9</v>
      </c>
      <c r="K3" s="4" t="s">
        <v>3</v>
      </c>
    </row>
    <row r="4" spans="1:12" ht="29.25" customHeight="1" x14ac:dyDescent="0.3">
      <c r="A4" s="5" t="s">
        <v>11</v>
      </c>
      <c r="B4" s="6">
        <v>14045.22</v>
      </c>
      <c r="C4" s="6">
        <v>2247.2399999999998</v>
      </c>
      <c r="D4" s="6">
        <v>391.3</v>
      </c>
      <c r="E4" s="6">
        <f>B4*30%</f>
        <v>4213.5659999999998</v>
      </c>
      <c r="F4" s="6"/>
      <c r="G4" s="6"/>
      <c r="H4" s="6"/>
      <c r="I4" s="6">
        <v>35068.15</v>
      </c>
      <c r="J4" s="6"/>
      <c r="K4" s="6">
        <f>B4+C4+D4+E4+J4+I4+G4+F4</f>
        <v>55965.475999999995</v>
      </c>
      <c r="L4" s="8"/>
    </row>
    <row r="5" spans="1:12" ht="29.25" customHeight="1" x14ac:dyDescent="0.3">
      <c r="A5" s="5" t="s">
        <v>13</v>
      </c>
      <c r="B5" s="6">
        <v>20459</v>
      </c>
      <c r="C5" s="6">
        <f>B5*30%</f>
        <v>6137.7</v>
      </c>
      <c r="D5" s="6">
        <v>600</v>
      </c>
      <c r="E5" s="6">
        <v>2045.9</v>
      </c>
      <c r="F5" s="6"/>
      <c r="G5" s="6"/>
      <c r="H5" s="6"/>
      <c r="I5" s="6">
        <v>35476.81</v>
      </c>
      <c r="J5" s="6"/>
      <c r="K5" s="6">
        <f>B5+C5+D5+E5+J5+F5+I5</f>
        <v>64719.41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14</vt:i4>
      </vt:variant>
    </vt:vector>
  </HeadingPairs>
  <TitlesOfParts>
    <vt:vector size="14" baseType="lpstr"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  <vt:lpstr>01.2025</vt:lpstr>
      <vt:lpstr>02.2025</vt:lpstr>
      <vt:lpstr>03.2025</vt:lpstr>
      <vt:lpstr>04.2025</vt:lpstr>
      <vt:lpstr>05.2025</vt:lpstr>
      <vt:lpstr>06.2025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Анна Ледіна</cp:lastModifiedBy>
  <cp:lastPrinted>2024-07-25T06:38:23Z</cp:lastPrinted>
  <dcterms:created xsi:type="dcterms:W3CDTF">2021-12-03T09:06:19Z</dcterms:created>
  <dcterms:modified xsi:type="dcterms:W3CDTF">2025-07-01T18:42:07Z</dcterms:modified>
</cp:coreProperties>
</file>