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ВСМС\ЗАРПЛАТА\Місячна контролька\"/>
    </mc:Choice>
  </mc:AlternateContent>
  <xr:revisionPtr revIDLastSave="0" documentId="13_ncr:1_{19F768E8-22F0-462B-852D-DAC0FD1CF992}" xr6:coauthVersionLast="37" xr6:coauthVersionMax="37" xr10:uidLastSave="{00000000-0000-0000-0000-000000000000}"/>
  <bookViews>
    <workbookView xWindow="0" yWindow="0" windowWidth="20730" windowHeight="11760" firstSheet="5" activeTab="5" xr2:uid="{00000000-000D-0000-FFFF-FFFF00000000}"/>
  </bookViews>
  <sheets>
    <sheet name="05.2024" sheetId="1" state="hidden" r:id="rId1"/>
    <sheet name="06.2024" sheetId="2" state="hidden" r:id="rId2"/>
    <sheet name="07.2024" sheetId="3" state="hidden" r:id="rId3"/>
    <sheet name="08.2024" sheetId="4" state="hidden" r:id="rId4"/>
    <sheet name="09.2024" sheetId="5" state="hidden" r:id="rId5"/>
    <sheet name="10.2024" sheetId="6" r:id="rId6"/>
  </sheets>
  <calcPr calcId="179021"/>
</workbook>
</file>

<file path=xl/calcChain.xml><?xml version="1.0" encoding="utf-8"?>
<calcChain xmlns="http://schemas.openxmlformats.org/spreadsheetml/2006/main">
  <c r="K4" i="6" l="1"/>
  <c r="E5" i="6" l="1"/>
  <c r="C5" i="6"/>
  <c r="E4" i="6"/>
  <c r="K5" i="6" l="1"/>
  <c r="K5" i="5"/>
  <c r="K4" i="5"/>
  <c r="E5" i="5"/>
  <c r="C5" i="5"/>
  <c r="E4" i="5"/>
  <c r="C4" i="5"/>
  <c r="K5" i="4" l="1"/>
  <c r="K4" i="4"/>
  <c r="E5" i="4"/>
  <c r="E4" i="4"/>
  <c r="C4" i="4"/>
  <c r="C5" i="4"/>
  <c r="K4" i="3" l="1"/>
  <c r="C5" i="3" l="1"/>
  <c r="C4" i="3"/>
  <c r="K5" i="3" l="1"/>
  <c r="K5" i="2" l="1"/>
  <c r="K4" i="2"/>
  <c r="K5" i="1" l="1"/>
  <c r="K4" i="1"/>
</calcChain>
</file>

<file path=xl/sharedStrings.xml><?xml version="1.0" encoding="utf-8"?>
<sst xmlns="http://schemas.openxmlformats.org/spreadsheetml/2006/main" count="88" uniqueCount="21">
  <si>
    <t>Посада</t>
  </si>
  <si>
    <t>Посадовий оклад</t>
  </si>
  <si>
    <t>Набавка за вислугу років</t>
  </si>
  <si>
    <t>Всього</t>
  </si>
  <si>
    <t>Лікарняний за перші 5 дн.</t>
  </si>
  <si>
    <t>Лікарняний за рах. ФСС</t>
  </si>
  <si>
    <t>Грошова допомога</t>
  </si>
  <si>
    <t>Премія</t>
  </si>
  <si>
    <t>Надбавка за ранг державного службовця</t>
  </si>
  <si>
    <t>Оплата відпусток</t>
  </si>
  <si>
    <t>грн.</t>
  </si>
  <si>
    <t>Начальник</t>
  </si>
  <si>
    <t>Інформація щодо нарахуваної заробітної плати керівництву відділу у справах молоді та спорту Голосіївської районної в місті Києві державної адміністрації у травні 2024 року</t>
  </si>
  <si>
    <t>Заступник начальника</t>
  </si>
  <si>
    <t>Інформація щодо нарахуваної заробітної плати керівництву відділу у справах молоді та спорту Голосіївської районної в місті Києві державної адміністрації у червні 2024 року</t>
  </si>
  <si>
    <t>Інформація щодо нарахуваної заробітної плати керівництву відділу у справах молоді та спорту Голосіївської районної в місті Києві державної адміністрації у липні 2024 року</t>
  </si>
  <si>
    <t>Матеріальна допомога на оздоровлення</t>
  </si>
  <si>
    <t>Інформація щодо нарахуваної заробітної плати керівництву відділу у справах молоді та спорту Голосіївської районної в місті Києві державної адміністрації у серпні 2024 року</t>
  </si>
  <si>
    <t>Інформація щодо нарахуваної заробітної плати керівництву відділу у справах молоді та спорту Голосіївської районної в місті Києві державної адміністрації у вересні 2024 року</t>
  </si>
  <si>
    <t>Індексація</t>
  </si>
  <si>
    <t>Інформація щодо нарахуваної заробітної плати керівництву відділу у справах молоді та спорту Голосіївської районної в місті Києві державної адміністрації у жовтні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</si>
</sst>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4" fontId="0" fillId="0" borderId="0" xfId="0" applyNumberFormat="1"/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"/>
  <sheetViews>
    <sheetView zoomScaleNormal="100" zoomScaleSheetLayoutView="100" workbookViewId="0">
      <selection activeCell="B8" sqref="B8"/>
    </sheetView>
  </sheetViews>
  <sheetFormatPr defaultRowHeight="15" x14ac:dyDescent="0.25"/>
  <cols>
    <col min="1" max="1" width="24" customWidth="1"/>
    <col min="2" max="4" width="11.42578125" customWidth="1"/>
    <col min="5" max="5" width="11.7109375" customWidth="1"/>
    <col min="6" max="8" width="14.28515625" hidden="1" customWidth="1"/>
    <col min="9" max="9" width="16" hidden="1" customWidth="1"/>
    <col min="10" max="10" width="11" customWidth="1"/>
    <col min="11" max="11" width="13.5703125" customWidth="1"/>
    <col min="12" max="12" width="11.42578125" customWidth="1"/>
  </cols>
  <sheetData>
    <row r="1" spans="1:12" ht="54" customHeight="1" x14ac:dyDescent="0.25">
      <c r="A1" s="9" t="s">
        <v>12</v>
      </c>
      <c r="B1" s="9"/>
      <c r="C1" s="9"/>
      <c r="D1" s="9"/>
      <c r="E1" s="9"/>
      <c r="F1" s="9"/>
      <c r="G1" s="9"/>
      <c r="H1" s="9"/>
      <c r="I1" s="9"/>
      <c r="J1" s="9"/>
      <c r="K1" s="9"/>
      <c r="L1" s="2"/>
    </row>
    <row r="2" spans="1:12" ht="22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7" t="s">
        <v>10</v>
      </c>
    </row>
    <row r="3" spans="1:12" s="1" customFormat="1" ht="109.5" customHeight="1" x14ac:dyDescent="0.25">
      <c r="A3" s="4" t="s">
        <v>0</v>
      </c>
      <c r="B3" s="4" t="s">
        <v>1</v>
      </c>
      <c r="C3" s="4" t="s">
        <v>2</v>
      </c>
      <c r="D3" s="4" t="s">
        <v>8</v>
      </c>
      <c r="E3" s="4" t="s">
        <v>7</v>
      </c>
      <c r="F3" s="4" t="s">
        <v>6</v>
      </c>
      <c r="G3" s="4" t="s">
        <v>4</v>
      </c>
      <c r="H3" s="4" t="s">
        <v>5</v>
      </c>
      <c r="I3" s="4"/>
      <c r="J3" s="4" t="s">
        <v>9</v>
      </c>
      <c r="K3" s="4" t="s">
        <v>3</v>
      </c>
    </row>
    <row r="4" spans="1:12" ht="29.25" customHeight="1" x14ac:dyDescent="0.25">
      <c r="A4" s="5" t="s">
        <v>11</v>
      </c>
      <c r="B4" s="6">
        <v>29494.959999999999</v>
      </c>
      <c r="C4" s="6">
        <v>4129.29</v>
      </c>
      <c r="D4" s="6">
        <v>500</v>
      </c>
      <c r="E4" s="6">
        <v>8848.49</v>
      </c>
      <c r="F4" s="6"/>
      <c r="G4" s="6"/>
      <c r="H4" s="6"/>
      <c r="I4" s="6"/>
      <c r="J4" s="6">
        <v>0</v>
      </c>
      <c r="K4" s="6">
        <f>B4+C4+D4+E4+J4</f>
        <v>42972.74</v>
      </c>
      <c r="L4" s="8"/>
    </row>
    <row r="5" spans="1:12" ht="29.25" customHeight="1" x14ac:dyDescent="0.25">
      <c r="A5" s="5" t="s">
        <v>13</v>
      </c>
      <c r="B5" s="6">
        <v>30689</v>
      </c>
      <c r="C5" s="6">
        <v>9206.7000000000007</v>
      </c>
      <c r="D5" s="6">
        <v>600</v>
      </c>
      <c r="E5" s="6">
        <v>9206.7000000000007</v>
      </c>
      <c r="F5" s="6"/>
      <c r="G5" s="6"/>
      <c r="H5" s="6"/>
      <c r="I5" s="6"/>
      <c r="J5" s="6">
        <v>0</v>
      </c>
      <c r="K5" s="6">
        <f>B5+C5+D5+E5+J5</f>
        <v>49702.399999999994</v>
      </c>
      <c r="L5" s="8"/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0C892-8F20-4933-8D10-8921E4F48BE0}">
  <dimension ref="A1:L5"/>
  <sheetViews>
    <sheetView zoomScaleNormal="100" zoomScaleSheetLayoutView="100" workbookViewId="0">
      <selection activeCell="J6" sqref="J6"/>
    </sheetView>
  </sheetViews>
  <sheetFormatPr defaultRowHeight="15" x14ac:dyDescent="0.25"/>
  <cols>
    <col min="1" max="1" width="24" customWidth="1"/>
    <col min="2" max="4" width="11.42578125" customWidth="1"/>
    <col min="5" max="5" width="11.7109375" customWidth="1"/>
    <col min="6" max="8" width="14.28515625" hidden="1" customWidth="1"/>
    <col min="9" max="9" width="16" hidden="1" customWidth="1"/>
    <col min="10" max="10" width="11" customWidth="1"/>
    <col min="11" max="11" width="13.5703125" customWidth="1"/>
    <col min="12" max="12" width="11.42578125" customWidth="1"/>
  </cols>
  <sheetData>
    <row r="1" spans="1:12" ht="54" customHeight="1" x14ac:dyDescent="0.25">
      <c r="A1" s="9" t="s">
        <v>14</v>
      </c>
      <c r="B1" s="9"/>
      <c r="C1" s="9"/>
      <c r="D1" s="9"/>
      <c r="E1" s="9"/>
      <c r="F1" s="9"/>
      <c r="G1" s="9"/>
      <c r="H1" s="9"/>
      <c r="I1" s="9"/>
      <c r="J1" s="9"/>
      <c r="K1" s="9"/>
      <c r="L1" s="2"/>
    </row>
    <row r="2" spans="1:12" ht="22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7" t="s">
        <v>10</v>
      </c>
    </row>
    <row r="3" spans="1:12" s="1" customFormat="1" ht="109.5" customHeight="1" x14ac:dyDescent="0.25">
      <c r="A3" s="4" t="s">
        <v>0</v>
      </c>
      <c r="B3" s="4" t="s">
        <v>1</v>
      </c>
      <c r="C3" s="4" t="s">
        <v>2</v>
      </c>
      <c r="D3" s="4" t="s">
        <v>8</v>
      </c>
      <c r="E3" s="4" t="s">
        <v>7</v>
      </c>
      <c r="F3" s="4" t="s">
        <v>6</v>
      </c>
      <c r="G3" s="4" t="s">
        <v>4</v>
      </c>
      <c r="H3" s="4" t="s">
        <v>5</v>
      </c>
      <c r="I3" s="4"/>
      <c r="J3" s="4" t="s">
        <v>9</v>
      </c>
      <c r="K3" s="4" t="s">
        <v>3</v>
      </c>
    </row>
    <row r="4" spans="1:12" ht="29.25" customHeight="1" x14ac:dyDescent="0.25">
      <c r="A4" s="5" t="s">
        <v>11</v>
      </c>
      <c r="B4" s="6">
        <v>24228</v>
      </c>
      <c r="C4" s="6">
        <v>3391.92</v>
      </c>
      <c r="D4" s="6">
        <v>375</v>
      </c>
      <c r="E4" s="6">
        <v>7268.4</v>
      </c>
      <c r="F4" s="6"/>
      <c r="G4" s="6"/>
      <c r="H4" s="6"/>
      <c r="I4" s="6"/>
      <c r="J4" s="6">
        <v>18346.580000000002</v>
      </c>
      <c r="K4" s="6">
        <f>B4+C4+D4+E4+J4</f>
        <v>53609.9</v>
      </c>
      <c r="L4" s="8"/>
    </row>
    <row r="5" spans="1:12" ht="29.25" customHeight="1" x14ac:dyDescent="0.25">
      <c r="A5" s="5" t="s">
        <v>13</v>
      </c>
      <c r="B5" s="6">
        <v>30689</v>
      </c>
      <c r="C5" s="6">
        <v>9206.7000000000007</v>
      </c>
      <c r="D5" s="6">
        <v>600</v>
      </c>
      <c r="E5" s="6">
        <v>9206.7000000000007</v>
      </c>
      <c r="F5" s="6"/>
      <c r="G5" s="6"/>
      <c r="H5" s="6"/>
      <c r="I5" s="6"/>
      <c r="J5" s="6">
        <v>22814.26</v>
      </c>
      <c r="K5" s="6">
        <f>B5+C5+D5+E5+J5</f>
        <v>72516.659999999989</v>
      </c>
      <c r="L5" s="8"/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87DDB-1A7E-4B45-960C-F26590667D8D}">
  <dimension ref="A1:L5"/>
  <sheetViews>
    <sheetView view="pageBreakPreview" zoomScaleNormal="100" zoomScaleSheetLayoutView="100" workbookViewId="0">
      <selection activeCell="J6" sqref="J6"/>
    </sheetView>
  </sheetViews>
  <sheetFormatPr defaultRowHeight="15" x14ac:dyDescent="0.25"/>
  <cols>
    <col min="1" max="1" width="24" customWidth="1"/>
    <col min="2" max="4" width="11.42578125" customWidth="1"/>
    <col min="5" max="5" width="11.7109375" customWidth="1"/>
    <col min="6" max="8" width="14.28515625" hidden="1" customWidth="1"/>
    <col min="9" max="9" width="16" customWidth="1"/>
    <col min="10" max="10" width="11" customWidth="1"/>
    <col min="11" max="11" width="13.5703125" customWidth="1"/>
    <col min="12" max="12" width="11.42578125" customWidth="1"/>
  </cols>
  <sheetData>
    <row r="1" spans="1:12" ht="54" customHeight="1" x14ac:dyDescent="0.25">
      <c r="A1" s="9" t="s">
        <v>15</v>
      </c>
      <c r="B1" s="9"/>
      <c r="C1" s="9"/>
      <c r="D1" s="9"/>
      <c r="E1" s="9"/>
      <c r="F1" s="9"/>
      <c r="G1" s="9"/>
      <c r="H1" s="9"/>
      <c r="I1" s="9"/>
      <c r="J1" s="9"/>
      <c r="K1" s="9"/>
      <c r="L1" s="2"/>
    </row>
    <row r="2" spans="1:12" ht="22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7" t="s">
        <v>10</v>
      </c>
    </row>
    <row r="3" spans="1:12" s="1" customFormat="1" ht="109.5" customHeight="1" x14ac:dyDescent="0.25">
      <c r="A3" s="4" t="s">
        <v>0</v>
      </c>
      <c r="B3" s="4" t="s">
        <v>1</v>
      </c>
      <c r="C3" s="4" t="s">
        <v>2</v>
      </c>
      <c r="D3" s="4" t="s">
        <v>8</v>
      </c>
      <c r="E3" s="4" t="s">
        <v>7</v>
      </c>
      <c r="F3" s="4" t="s">
        <v>6</v>
      </c>
      <c r="G3" s="4" t="s">
        <v>4</v>
      </c>
      <c r="H3" s="4" t="s">
        <v>5</v>
      </c>
      <c r="I3" s="4" t="s">
        <v>16</v>
      </c>
      <c r="J3" s="4" t="s">
        <v>9</v>
      </c>
      <c r="K3" s="4" t="s">
        <v>3</v>
      </c>
    </row>
    <row r="4" spans="1:12" ht="29.25" customHeight="1" x14ac:dyDescent="0.25">
      <c r="A4" s="5" t="s">
        <v>11</v>
      </c>
      <c r="B4" s="6">
        <v>32304</v>
      </c>
      <c r="C4" s="6">
        <f>B4*14%</f>
        <v>4522.5600000000004</v>
      </c>
      <c r="D4" s="6">
        <v>500</v>
      </c>
      <c r="E4" s="6">
        <v>9691.2000000000007</v>
      </c>
      <c r="F4" s="6"/>
      <c r="G4" s="6"/>
      <c r="H4" s="6"/>
      <c r="I4" s="6">
        <v>37326.559999999998</v>
      </c>
      <c r="J4" s="6">
        <v>26550.23</v>
      </c>
      <c r="K4" s="6">
        <f>B4+C4+D4+E4+J4+I4</f>
        <v>110894.54999999999</v>
      </c>
      <c r="L4" s="8"/>
    </row>
    <row r="5" spans="1:12" ht="29.25" customHeight="1" x14ac:dyDescent="0.25">
      <c r="A5" s="5" t="s">
        <v>13</v>
      </c>
      <c r="B5" s="6">
        <v>17345.96</v>
      </c>
      <c r="C5" s="6">
        <f>B5*30%</f>
        <v>5203.7879999999996</v>
      </c>
      <c r="D5" s="6">
        <v>339.13</v>
      </c>
      <c r="E5" s="6">
        <v>1734.6</v>
      </c>
      <c r="F5" s="6"/>
      <c r="G5" s="6"/>
      <c r="H5" s="6"/>
      <c r="I5" s="6"/>
      <c r="J5" s="6"/>
      <c r="K5" s="6">
        <f>B5+C5+D5+E5+J5</f>
        <v>24623.477999999999</v>
      </c>
      <c r="L5" s="8"/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8C4B7-3B09-4EE9-90E6-0FA09761DAD5}">
  <dimension ref="A1:L5"/>
  <sheetViews>
    <sheetView view="pageBreakPreview" zoomScaleNormal="100" zoomScaleSheetLayoutView="100" workbookViewId="0">
      <selection activeCell="K6" sqref="K6"/>
    </sheetView>
  </sheetViews>
  <sheetFormatPr defaultRowHeight="15" x14ac:dyDescent="0.25"/>
  <cols>
    <col min="1" max="1" width="24" customWidth="1"/>
    <col min="2" max="4" width="11.42578125" customWidth="1"/>
    <col min="5" max="5" width="11.7109375" customWidth="1"/>
    <col min="6" max="6" width="14.28515625" hidden="1" customWidth="1"/>
    <col min="7" max="7" width="14.28515625" customWidth="1"/>
    <col min="8" max="8" width="14.28515625" hidden="1" customWidth="1"/>
    <col min="9" max="9" width="16" hidden="1" customWidth="1"/>
    <col min="10" max="10" width="11" hidden="1" customWidth="1"/>
    <col min="11" max="11" width="13.5703125" customWidth="1"/>
    <col min="12" max="12" width="11.42578125" customWidth="1"/>
  </cols>
  <sheetData>
    <row r="1" spans="1:12" ht="54" customHeight="1" x14ac:dyDescent="0.25">
      <c r="A1" s="9" t="s">
        <v>17</v>
      </c>
      <c r="B1" s="9"/>
      <c r="C1" s="9"/>
      <c r="D1" s="9"/>
      <c r="E1" s="9"/>
      <c r="F1" s="9"/>
      <c r="G1" s="9"/>
      <c r="H1" s="9"/>
      <c r="I1" s="9"/>
      <c r="J1" s="9"/>
      <c r="K1" s="9"/>
      <c r="L1" s="2"/>
    </row>
    <row r="2" spans="1:12" ht="22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7" t="s">
        <v>10</v>
      </c>
    </row>
    <row r="3" spans="1:12" s="1" customFormat="1" ht="109.5" customHeight="1" x14ac:dyDescent="0.25">
      <c r="A3" s="4" t="s">
        <v>0</v>
      </c>
      <c r="B3" s="4" t="s">
        <v>1</v>
      </c>
      <c r="C3" s="4" t="s">
        <v>2</v>
      </c>
      <c r="D3" s="4" t="s">
        <v>8</v>
      </c>
      <c r="E3" s="4" t="s">
        <v>7</v>
      </c>
      <c r="F3" s="4" t="s">
        <v>6</v>
      </c>
      <c r="G3" s="4" t="s">
        <v>4</v>
      </c>
      <c r="H3" s="4" t="s">
        <v>5</v>
      </c>
      <c r="I3" s="4" t="s">
        <v>16</v>
      </c>
      <c r="J3" s="4" t="s">
        <v>9</v>
      </c>
      <c r="K3" s="4" t="s">
        <v>3</v>
      </c>
    </row>
    <row r="4" spans="1:12" ht="29.25" customHeight="1" x14ac:dyDescent="0.25">
      <c r="A4" s="5" t="s">
        <v>11</v>
      </c>
      <c r="B4" s="6">
        <v>19088.73</v>
      </c>
      <c r="C4" s="6">
        <f>B4*14%</f>
        <v>2672.4222</v>
      </c>
      <c r="D4" s="6">
        <v>295.45</v>
      </c>
      <c r="E4" s="6">
        <f>B4*30%</f>
        <v>5726.6189999999997</v>
      </c>
      <c r="F4" s="6"/>
      <c r="G4" s="6">
        <v>7174.52</v>
      </c>
      <c r="H4" s="6"/>
      <c r="I4" s="6"/>
      <c r="J4" s="6"/>
      <c r="K4" s="6">
        <f>B4+C4+D4+E4+J4+I4+G4</f>
        <v>34957.741200000004</v>
      </c>
      <c r="L4" s="8"/>
    </row>
    <row r="5" spans="1:12" ht="29.25" customHeight="1" x14ac:dyDescent="0.25">
      <c r="A5" s="5" t="s">
        <v>13</v>
      </c>
      <c r="B5" s="6">
        <v>30689</v>
      </c>
      <c r="C5" s="6">
        <f>B5*30%</f>
        <v>9206.6999999999989</v>
      </c>
      <c r="D5" s="6">
        <v>600</v>
      </c>
      <c r="E5" s="6">
        <f>B5*10%</f>
        <v>3068.9</v>
      </c>
      <c r="F5" s="6"/>
      <c r="G5" s="6"/>
      <c r="H5" s="6"/>
      <c r="I5" s="6"/>
      <c r="J5" s="6"/>
      <c r="K5" s="6">
        <f>B5+C5+D5+E5+J5</f>
        <v>43564.6</v>
      </c>
      <c r="L5" s="8"/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07D8B-901C-41BA-BB67-BFF10ABF7787}">
  <dimension ref="A1:L5"/>
  <sheetViews>
    <sheetView view="pageBreakPreview" zoomScaleNormal="100" zoomScaleSheetLayoutView="100" workbookViewId="0">
      <selection activeCell="K6" sqref="K6"/>
    </sheetView>
  </sheetViews>
  <sheetFormatPr defaultRowHeight="15" x14ac:dyDescent="0.25"/>
  <cols>
    <col min="1" max="1" width="24" customWidth="1"/>
    <col min="2" max="4" width="11.42578125" customWidth="1"/>
    <col min="5" max="5" width="11.7109375" customWidth="1"/>
    <col min="6" max="6" width="14.28515625" customWidth="1"/>
    <col min="7" max="8" width="14.28515625" hidden="1" customWidth="1"/>
    <col min="9" max="9" width="16" hidden="1" customWidth="1"/>
    <col min="10" max="10" width="11" customWidth="1"/>
    <col min="11" max="11" width="13.5703125" customWidth="1"/>
    <col min="12" max="12" width="11.42578125" customWidth="1"/>
  </cols>
  <sheetData>
    <row r="1" spans="1:12" ht="54" customHeight="1" x14ac:dyDescent="0.25">
      <c r="A1" s="9" t="s">
        <v>18</v>
      </c>
      <c r="B1" s="9"/>
      <c r="C1" s="9"/>
      <c r="D1" s="9"/>
      <c r="E1" s="9"/>
      <c r="F1" s="9"/>
      <c r="G1" s="9"/>
      <c r="H1" s="9"/>
      <c r="I1" s="9"/>
      <c r="J1" s="9"/>
      <c r="K1" s="9"/>
      <c r="L1" s="2"/>
    </row>
    <row r="2" spans="1:12" ht="22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7" t="s">
        <v>10</v>
      </c>
    </row>
    <row r="3" spans="1:12" s="1" customFormat="1" ht="109.5" customHeight="1" x14ac:dyDescent="0.25">
      <c r="A3" s="4" t="s">
        <v>0</v>
      </c>
      <c r="B3" s="4" t="s">
        <v>1</v>
      </c>
      <c r="C3" s="4" t="s">
        <v>2</v>
      </c>
      <c r="D3" s="4" t="s">
        <v>8</v>
      </c>
      <c r="E3" s="4" t="s">
        <v>7</v>
      </c>
      <c r="F3" s="4" t="s">
        <v>19</v>
      </c>
      <c r="G3" s="4" t="s">
        <v>4</v>
      </c>
      <c r="H3" s="4" t="s">
        <v>5</v>
      </c>
      <c r="I3" s="4" t="s">
        <v>16</v>
      </c>
      <c r="J3" s="4" t="s">
        <v>9</v>
      </c>
      <c r="K3" s="4" t="s">
        <v>3</v>
      </c>
    </row>
    <row r="4" spans="1:12" ht="29.25" customHeight="1" x14ac:dyDescent="0.25">
      <c r="A4" s="5" t="s">
        <v>11</v>
      </c>
      <c r="B4" s="6">
        <v>32304</v>
      </c>
      <c r="C4" s="6">
        <f>B4*14%</f>
        <v>4522.5600000000004</v>
      </c>
      <c r="D4" s="6">
        <v>552.39</v>
      </c>
      <c r="E4" s="6">
        <f>B4*30%</f>
        <v>9691.1999999999989</v>
      </c>
      <c r="F4" s="6">
        <v>230.12</v>
      </c>
      <c r="G4" s="6"/>
      <c r="H4" s="6"/>
      <c r="I4" s="6"/>
      <c r="J4" s="6"/>
      <c r="K4" s="6">
        <f>B4+C4+D4+E4+J4+I4+G4+F4</f>
        <v>47300.27</v>
      </c>
      <c r="L4" s="8"/>
    </row>
    <row r="5" spans="1:12" ht="29.25" customHeight="1" x14ac:dyDescent="0.25">
      <c r="A5" s="5" t="s">
        <v>13</v>
      </c>
      <c r="B5" s="6">
        <v>23382.1</v>
      </c>
      <c r="C5" s="6">
        <f>B5*30%</f>
        <v>7014.6299999999992</v>
      </c>
      <c r="D5" s="6">
        <v>457.14</v>
      </c>
      <c r="E5" s="6">
        <f>B5*10%</f>
        <v>2338.21</v>
      </c>
      <c r="F5" s="6"/>
      <c r="G5" s="6"/>
      <c r="H5" s="6"/>
      <c r="I5" s="6"/>
      <c r="J5" s="6">
        <v>6812.7</v>
      </c>
      <c r="K5" s="6">
        <f>B5+C5+D5+E5+J5</f>
        <v>40004.779999999992</v>
      </c>
      <c r="L5" s="8"/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CFE47-08AD-4F38-9B7F-6385FEA2A548}">
  <dimension ref="A1:L5"/>
  <sheetViews>
    <sheetView tabSelected="1" view="pageBreakPreview" zoomScaleNormal="100" zoomScaleSheetLayoutView="100" workbookViewId="0">
      <selection activeCell="C8" sqref="C8"/>
    </sheetView>
  </sheetViews>
  <sheetFormatPr defaultRowHeight="15" x14ac:dyDescent="0.25"/>
  <cols>
    <col min="1" max="1" width="24" customWidth="1"/>
    <col min="2" max="4" width="11.42578125" customWidth="1"/>
    <col min="5" max="5" width="11.7109375" customWidth="1"/>
    <col min="6" max="6" width="14.28515625" customWidth="1"/>
    <col min="7" max="8" width="14.28515625" hidden="1" customWidth="1"/>
    <col min="9" max="9" width="16" hidden="1" customWidth="1"/>
    <col min="10" max="10" width="11" hidden="1" customWidth="1"/>
    <col min="11" max="11" width="13.5703125" customWidth="1"/>
    <col min="12" max="12" width="11.42578125" customWidth="1"/>
  </cols>
  <sheetData>
    <row r="1" spans="1:12" ht="54" customHeight="1" x14ac:dyDescent="0.25">
      <c r="A1" s="9" t="s">
        <v>20</v>
      </c>
      <c r="B1" s="9"/>
      <c r="C1" s="9"/>
      <c r="D1" s="9"/>
      <c r="E1" s="9"/>
      <c r="F1" s="9"/>
      <c r="G1" s="9"/>
      <c r="H1" s="9"/>
      <c r="I1" s="9"/>
      <c r="J1" s="9"/>
      <c r="K1" s="9"/>
      <c r="L1" s="2"/>
    </row>
    <row r="2" spans="1:12" ht="22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7" t="s">
        <v>10</v>
      </c>
    </row>
    <row r="3" spans="1:12" s="1" customFormat="1" ht="109.5" customHeight="1" x14ac:dyDescent="0.25">
      <c r="A3" s="4" t="s">
        <v>0</v>
      </c>
      <c r="B3" s="4" t="s">
        <v>1</v>
      </c>
      <c r="C3" s="4" t="s">
        <v>2</v>
      </c>
      <c r="D3" s="4" t="s">
        <v>8</v>
      </c>
      <c r="E3" s="4" t="s">
        <v>7</v>
      </c>
      <c r="F3" s="4" t="s">
        <v>19</v>
      </c>
      <c r="G3" s="4" t="s">
        <v>4</v>
      </c>
      <c r="H3" s="4" t="s">
        <v>5</v>
      </c>
      <c r="I3" s="4" t="s">
        <v>16</v>
      </c>
      <c r="J3" s="4" t="s">
        <v>9</v>
      </c>
      <c r="K3" s="4" t="s">
        <v>3</v>
      </c>
    </row>
    <row r="4" spans="1:12" ht="29.25" customHeight="1" x14ac:dyDescent="0.25">
      <c r="A4" s="5" t="s">
        <v>11</v>
      </c>
      <c r="B4" s="6">
        <v>32304</v>
      </c>
      <c r="C4" s="6">
        <v>4887.7299999999996</v>
      </c>
      <c r="D4" s="6">
        <v>600</v>
      </c>
      <c r="E4" s="6">
        <f>B4*30%</f>
        <v>9691.1999999999989</v>
      </c>
      <c r="F4" s="6">
        <v>115.06</v>
      </c>
      <c r="G4" s="6"/>
      <c r="H4" s="6"/>
      <c r="I4" s="6"/>
      <c r="J4" s="6"/>
      <c r="K4" s="6">
        <f>B4+C4+D4+E4+J4+I4+G4+F4</f>
        <v>47597.989999999991</v>
      </c>
      <c r="L4" s="8"/>
    </row>
    <row r="5" spans="1:12" ht="29.25" customHeight="1" x14ac:dyDescent="0.25">
      <c r="A5" s="5" t="s">
        <v>13</v>
      </c>
      <c r="B5" s="6">
        <v>30689</v>
      </c>
      <c r="C5" s="6">
        <f>B5*30%</f>
        <v>9206.6999999999989</v>
      </c>
      <c r="D5" s="6">
        <v>600</v>
      </c>
      <c r="E5" s="6">
        <f>B5*10%</f>
        <v>3068.9</v>
      </c>
      <c r="F5" s="6"/>
      <c r="G5" s="6"/>
      <c r="H5" s="6"/>
      <c r="I5" s="6"/>
      <c r="J5" s="6"/>
      <c r="K5" s="6">
        <f>B5+C5+D5+E5+J5</f>
        <v>43564.6</v>
      </c>
      <c r="L5" s="8"/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05.2024</vt:lpstr>
      <vt:lpstr>06.2024</vt:lpstr>
      <vt:lpstr>07.2024</vt:lpstr>
      <vt:lpstr>08.2024</vt:lpstr>
      <vt:lpstr>09.2024</vt:lpstr>
      <vt:lpstr>10.2024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Ворона Людмила Вікторівна</dc:creator>
  <cp:lastModifiedBy>Пользователь</cp:lastModifiedBy>
  <cp:lastPrinted>2024-07-25T06:38:23Z</cp:lastPrinted>
  <dcterms:created xsi:type="dcterms:W3CDTF">2021-12-03T09:06:19Z</dcterms:created>
  <dcterms:modified xsi:type="dcterms:W3CDTF">2024-11-01T08:48:57Z</dcterms:modified>
</cp:coreProperties>
</file>