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01.05.2026\"/>
    </mc:Choice>
  </mc:AlternateContent>
  <bookViews>
    <workbookView xWindow="0" yWindow="0" windowWidth="28800" windowHeight="12300" activeTab="3"/>
  </bookViews>
  <sheets>
    <sheet name="січень 2026" sheetId="4" r:id="rId1"/>
    <sheet name="лютий 2026" sheetId="2" r:id="rId2"/>
    <sheet name="березень 2026" sheetId="5" r:id="rId3"/>
    <sheet name="квітень 2026" sheetId="3" r:id="rId4"/>
  </sheets>
  <calcPr calcId="162913" refMode="R1C1"/>
</workbook>
</file>

<file path=xl/calcChain.xml><?xml version="1.0" encoding="utf-8"?>
<calcChain xmlns="http://schemas.openxmlformats.org/spreadsheetml/2006/main">
  <c r="Q9" i="5" l="1"/>
  <c r="Q8" i="5"/>
  <c r="Q7" i="5"/>
  <c r="Q6" i="5"/>
  <c r="Q5" i="5"/>
  <c r="Q9" i="4" l="1"/>
  <c r="Q8" i="4"/>
  <c r="Q7" i="4"/>
  <c r="Q6" i="4"/>
  <c r="O6" i="4"/>
  <c r="I6" i="4"/>
  <c r="G6" i="4"/>
  <c r="E6" i="4"/>
  <c r="D6" i="4"/>
  <c r="Q5" i="4"/>
  <c r="Q9" i="3" l="1"/>
  <c r="Q8" i="3"/>
  <c r="Q7" i="3"/>
  <c r="Q6" i="3"/>
  <c r="E5" i="3"/>
  <c r="Q5" i="3" s="1"/>
  <c r="Q8" i="2" l="1"/>
  <c r="Q6" i="2"/>
  <c r="Q9" i="2" l="1"/>
  <c r="Q7" i="2"/>
  <c r="Q5" i="2"/>
</calcChain>
</file>

<file path=xl/sharedStrings.xml><?xml version="1.0" encoding="utf-8"?>
<sst xmlns="http://schemas.openxmlformats.org/spreadsheetml/2006/main" count="112" uniqueCount="30">
  <si>
    <t>Посада</t>
  </si>
  <si>
    <t>ПІБ</t>
  </si>
  <si>
    <t>Посадовий оклад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</si>
  <si>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</si>
  <si>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</si>
  <si>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</si>
  <si>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</si>
  <si>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</si>
  <si>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Фактично відпрацьовано днів</t>
  </si>
  <si>
    <t>грн.</t>
  </si>
  <si>
    <t>Голова</t>
  </si>
  <si>
    <t xml:space="preserve">Заступник голови </t>
  </si>
  <si>
    <t>Березовський В.І.</t>
  </si>
  <si>
    <t>Дунаєвська С.А.</t>
  </si>
  <si>
    <t>Надбавка за таємницю</t>
  </si>
  <si>
    <t>Надбавка за інтенсивність</t>
  </si>
  <si>
    <t>Ранг</t>
  </si>
  <si>
    <t>Надбавка за вислугу років</t>
  </si>
  <si>
    <t xml:space="preserve">Гнатівська Т.Л. </t>
  </si>
  <si>
    <t>Індексація</t>
  </si>
  <si>
    <t>Перший заступник Голови</t>
  </si>
  <si>
    <t>Дмитрук О.М.</t>
  </si>
  <si>
    <t>Паламарчук В.М.</t>
  </si>
  <si>
    <t xml:space="preserve">Керівник апарату </t>
  </si>
  <si>
    <t>Матеріальна допомога</t>
  </si>
  <si>
    <t>Відпустка щорічна</t>
  </si>
  <si>
    <t>Інформація щодо нарахуваної заробітної плати керівному складу Голосіївської районної в місті Києві державної адміністрації у лютий 2026 року</t>
  </si>
  <si>
    <t>Інформація щодо нарахуваної заробітної плати керівному складу Голосіївської районної в місті Києві державної адміністрації у квітень 2026 року</t>
  </si>
  <si>
    <t>Інформація щодо нарахуваної заробітної плати керівному складу Голосіївської районної в місті Києві державної адміністрації у січні 2026 року</t>
  </si>
  <si>
    <t>Інформація щодо нарахуваної заробітної плати керівному складу Голосіївської районної в місті Києві державної адміністрації у березні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</si>
</sst>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"/>
  <sheetViews>
    <sheetView workbookViewId="0">
      <selection activeCell="E21" sqref="E21"/>
    </sheetView>
  </sheetViews>
  <sheetFormatPr defaultRowHeight="15" x14ac:dyDescent="0.25"/>
  <cols>
    <col min="1" max="1" width="20.28515625" customWidth="1"/>
    <col min="2" max="2" width="17.7109375" customWidth="1"/>
    <col min="3" max="3" width="13.855468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18.75" x14ac:dyDescent="0.25">
      <c r="A2" s="10" t="s">
        <v>28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2"/>
    </row>
    <row r="3" spans="1:18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8" t="s">
        <v>9</v>
      </c>
    </row>
    <row r="4" spans="1:18" s="1" customFormat="1" ht="38.25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17</v>
      </c>
      <c r="F4" s="4" t="s">
        <v>16</v>
      </c>
      <c r="G4" s="4" t="s">
        <v>15</v>
      </c>
      <c r="H4" s="4" t="s">
        <v>14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24</v>
      </c>
      <c r="O4" s="4" t="s">
        <v>25</v>
      </c>
      <c r="P4" s="4" t="s">
        <v>19</v>
      </c>
      <c r="Q4" s="4" t="s">
        <v>3</v>
      </c>
    </row>
    <row r="5" spans="1:18" ht="15.75" x14ac:dyDescent="0.25">
      <c r="A5" s="5" t="s">
        <v>10</v>
      </c>
      <c r="B5" s="6" t="s">
        <v>13</v>
      </c>
      <c r="C5" s="7">
        <v>22</v>
      </c>
      <c r="D5" s="9">
        <v>34458</v>
      </c>
      <c r="E5" s="9">
        <v>16539.84</v>
      </c>
      <c r="F5" s="9">
        <v>0</v>
      </c>
      <c r="G5" s="9">
        <v>34458</v>
      </c>
      <c r="H5" s="9">
        <v>5168.7</v>
      </c>
      <c r="I5" s="9">
        <v>0</v>
      </c>
      <c r="J5" s="9"/>
      <c r="K5" s="9"/>
      <c r="L5" s="9"/>
      <c r="M5" s="9"/>
      <c r="N5" s="9">
        <v>0</v>
      </c>
      <c r="O5" s="9">
        <v>0</v>
      </c>
      <c r="P5" s="9">
        <v>0</v>
      </c>
      <c r="Q5" s="9">
        <f t="shared" ref="Q5:Q6" si="0">SUM(D5:P5)</f>
        <v>90624.54</v>
      </c>
    </row>
    <row r="6" spans="1:18" ht="31.5" x14ac:dyDescent="0.25">
      <c r="A6" s="5" t="s">
        <v>20</v>
      </c>
      <c r="B6" s="6" t="s">
        <v>21</v>
      </c>
      <c r="C6" s="7">
        <v>20</v>
      </c>
      <c r="D6" s="7">
        <f>-1966.35+27409.09</f>
        <v>25442.74</v>
      </c>
      <c r="E6" s="9">
        <f>-648.89+9045</f>
        <v>8396.11</v>
      </c>
      <c r="F6" s="9">
        <v>0</v>
      </c>
      <c r="G6" s="9">
        <f>-1966.35+27409.09</f>
        <v>25442.74</v>
      </c>
      <c r="H6" s="9">
        <v>0</v>
      </c>
      <c r="I6" s="9">
        <f>-589.9+8222.73</f>
        <v>7632.83</v>
      </c>
      <c r="J6" s="9"/>
      <c r="K6" s="9"/>
      <c r="L6" s="9"/>
      <c r="M6" s="9"/>
      <c r="N6" s="9">
        <v>0</v>
      </c>
      <c r="O6" s="9">
        <f>3969.25+7938.5</f>
        <v>11907.75</v>
      </c>
      <c r="P6" s="9">
        <v>-5.79</v>
      </c>
      <c r="Q6" s="9">
        <f t="shared" si="0"/>
        <v>78816.380000000019</v>
      </c>
    </row>
    <row r="7" spans="1:18" ht="15.75" x14ac:dyDescent="0.25">
      <c r="A7" s="5" t="s">
        <v>11</v>
      </c>
      <c r="B7" s="6" t="s">
        <v>12</v>
      </c>
      <c r="C7" s="7">
        <v>22</v>
      </c>
      <c r="D7" s="9">
        <v>26920</v>
      </c>
      <c r="E7" s="9">
        <v>13460</v>
      </c>
      <c r="F7" s="9">
        <v>0</v>
      </c>
      <c r="G7" s="9">
        <v>26920</v>
      </c>
      <c r="H7" s="9">
        <v>0</v>
      </c>
      <c r="I7" s="9">
        <v>8076</v>
      </c>
      <c r="J7" s="9"/>
      <c r="K7" s="9"/>
      <c r="L7" s="9"/>
      <c r="M7" s="9"/>
      <c r="N7" s="9">
        <v>0</v>
      </c>
      <c r="O7" s="9">
        <v>0</v>
      </c>
      <c r="P7" s="9">
        <v>0</v>
      </c>
      <c r="Q7" s="9">
        <f t="shared" ref="Q7:Q8" si="1">SUM(D7:P7)</f>
        <v>75376</v>
      </c>
    </row>
    <row r="8" spans="1:18" ht="15.75" x14ac:dyDescent="0.25">
      <c r="A8" s="5" t="s">
        <v>11</v>
      </c>
      <c r="B8" s="6" t="s">
        <v>22</v>
      </c>
      <c r="C8" s="7">
        <v>22</v>
      </c>
      <c r="D8" s="9">
        <v>26920</v>
      </c>
      <c r="E8" s="9">
        <v>11306.4</v>
      </c>
      <c r="F8" s="9">
        <v>0</v>
      </c>
      <c r="G8" s="9">
        <v>26920</v>
      </c>
      <c r="H8" s="9">
        <v>0</v>
      </c>
      <c r="I8" s="9">
        <v>8076</v>
      </c>
      <c r="J8" s="9"/>
      <c r="K8" s="9"/>
      <c r="L8" s="9"/>
      <c r="M8" s="9"/>
      <c r="N8" s="9">
        <v>0</v>
      </c>
      <c r="O8" s="9">
        <v>0</v>
      </c>
      <c r="P8" s="9">
        <v>0</v>
      </c>
      <c r="Q8" s="9">
        <f t="shared" si="1"/>
        <v>73222.399999999994</v>
      </c>
    </row>
    <row r="9" spans="1:18" ht="15.75" x14ac:dyDescent="0.25">
      <c r="A9" s="5" t="s">
        <v>23</v>
      </c>
      <c r="B9" s="5" t="s">
        <v>18</v>
      </c>
      <c r="C9" s="7">
        <v>22</v>
      </c>
      <c r="D9" s="9">
        <v>21536</v>
      </c>
      <c r="E9" s="9">
        <v>6460.8</v>
      </c>
      <c r="F9" s="9">
        <v>800</v>
      </c>
      <c r="G9" s="9">
        <v>0</v>
      </c>
      <c r="H9" s="9">
        <v>3230.4</v>
      </c>
      <c r="I9" s="9">
        <v>6460.8</v>
      </c>
      <c r="J9" s="9"/>
      <c r="K9" s="9"/>
      <c r="L9" s="9"/>
      <c r="M9" s="9"/>
      <c r="N9" s="9">
        <v>0</v>
      </c>
      <c r="O9" s="9">
        <v>0</v>
      </c>
      <c r="P9" s="9">
        <v>0</v>
      </c>
      <c r="Q9" s="9">
        <f>SUM(D9:P9)</f>
        <v>38488</v>
      </c>
    </row>
  </sheetData>
  <mergeCells count="1">
    <mergeCell ref="A2: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"/>
  <sheetViews>
    <sheetView zoomScale="71" zoomScaleNormal="71" workbookViewId="0">
      <selection activeCell="N5" sqref="N5"/>
    </sheetView>
  </sheetViews>
  <sheetFormatPr defaultRowHeight="15" x14ac:dyDescent="0.25"/>
  <cols>
    <col min="1" max="1" width="20.28515625" customWidth="1"/>
    <col min="2" max="2" width="17.7109375" customWidth="1"/>
    <col min="3" max="3" width="13.855468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21" customHeight="1" x14ac:dyDescent="0.25">
      <c r="A2" s="10" t="s">
        <v>26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8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17</v>
      </c>
      <c r="F4" s="4" t="s">
        <v>16</v>
      </c>
      <c r="G4" s="4" t="s">
        <v>15</v>
      </c>
      <c r="H4" s="4" t="s">
        <v>14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24</v>
      </c>
      <c r="O4" s="4" t="s">
        <v>25</v>
      </c>
      <c r="P4" s="4" t="s">
        <v>19</v>
      </c>
      <c r="Q4" s="4" t="s">
        <v>3</v>
      </c>
    </row>
    <row r="5" spans="1:18" ht="29.25" customHeight="1" x14ac:dyDescent="0.25">
      <c r="A5" s="5" t="s">
        <v>10</v>
      </c>
      <c r="B5" s="6" t="s">
        <v>13</v>
      </c>
      <c r="C5" s="7">
        <v>20</v>
      </c>
      <c r="D5" s="9">
        <v>103372</v>
      </c>
      <c r="E5" s="9">
        <v>49618.559999999998</v>
      </c>
      <c r="F5" s="9">
        <v>0</v>
      </c>
      <c r="G5" s="9">
        <v>103372</v>
      </c>
      <c r="H5" s="9">
        <v>15505.8</v>
      </c>
      <c r="I5" s="9">
        <v>0</v>
      </c>
      <c r="J5" s="9"/>
      <c r="K5" s="9"/>
      <c r="L5" s="9"/>
      <c r="M5" s="9"/>
      <c r="N5" s="9">
        <v>0</v>
      </c>
      <c r="O5" s="9">
        <v>0</v>
      </c>
      <c r="P5" s="9">
        <v>0</v>
      </c>
      <c r="Q5" s="9">
        <f t="shared" ref="Q5:Q6" si="0">SUM(D5:P5)</f>
        <v>271868.36</v>
      </c>
    </row>
    <row r="6" spans="1:18" ht="29.25" customHeight="1" x14ac:dyDescent="0.25">
      <c r="A6" s="5" t="s">
        <v>20</v>
      </c>
      <c r="B6" s="6" t="s">
        <v>21</v>
      </c>
      <c r="C6" s="7">
        <v>20</v>
      </c>
      <c r="D6" s="7">
        <v>87711</v>
      </c>
      <c r="E6" s="9">
        <v>28944.63</v>
      </c>
      <c r="F6" s="9">
        <v>0</v>
      </c>
      <c r="G6" s="9">
        <v>87711</v>
      </c>
      <c r="H6" s="9">
        <v>0</v>
      </c>
      <c r="I6" s="9">
        <v>20283.2</v>
      </c>
      <c r="J6" s="9"/>
      <c r="K6" s="9"/>
      <c r="L6" s="9"/>
      <c r="M6" s="9"/>
      <c r="N6" s="9">
        <v>0</v>
      </c>
      <c r="O6" s="9">
        <v>0</v>
      </c>
      <c r="P6" s="9">
        <v>0</v>
      </c>
      <c r="Q6" s="9">
        <f t="shared" si="0"/>
        <v>224649.83000000002</v>
      </c>
    </row>
    <row r="7" spans="1:18" ht="29.25" customHeight="1" x14ac:dyDescent="0.25">
      <c r="A7" s="5" t="s">
        <v>11</v>
      </c>
      <c r="B7" s="6" t="s">
        <v>12</v>
      </c>
      <c r="C7" s="7">
        <v>17</v>
      </c>
      <c r="D7" s="9">
        <v>72684</v>
      </c>
      <c r="E7" s="9">
        <v>36342</v>
      </c>
      <c r="F7" s="9">
        <v>0</v>
      </c>
      <c r="G7" s="9">
        <v>72684</v>
      </c>
      <c r="H7" s="9">
        <v>0</v>
      </c>
      <c r="I7" s="9">
        <v>17228.8</v>
      </c>
      <c r="J7" s="9"/>
      <c r="K7" s="9"/>
      <c r="L7" s="9"/>
      <c r="M7" s="9"/>
      <c r="N7" s="9">
        <v>0</v>
      </c>
      <c r="O7" s="9">
        <v>10583.22</v>
      </c>
      <c r="P7" s="9">
        <v>0</v>
      </c>
      <c r="Q7" s="9">
        <f t="shared" ref="Q7:Q8" si="1">SUM(D7:P7)</f>
        <v>209522.02</v>
      </c>
    </row>
    <row r="8" spans="1:18" ht="29.25" customHeight="1" x14ac:dyDescent="0.25">
      <c r="A8" s="5" t="s">
        <v>11</v>
      </c>
      <c r="B8" s="6" t="s">
        <v>22</v>
      </c>
      <c r="C8" s="7">
        <v>20</v>
      </c>
      <c r="D8" s="9">
        <v>80760</v>
      </c>
      <c r="E8" s="9">
        <v>33919.199999999997</v>
      </c>
      <c r="F8" s="9">
        <v>0</v>
      </c>
      <c r="G8" s="9">
        <v>80760</v>
      </c>
      <c r="H8" s="9">
        <v>0</v>
      </c>
      <c r="I8" s="9">
        <v>18844</v>
      </c>
      <c r="J8" s="9"/>
      <c r="K8" s="9"/>
      <c r="L8" s="9"/>
      <c r="M8" s="9"/>
      <c r="N8" s="9">
        <v>0</v>
      </c>
      <c r="O8" s="9">
        <v>0</v>
      </c>
      <c r="P8" s="9">
        <v>0</v>
      </c>
      <c r="Q8" s="9">
        <f t="shared" si="1"/>
        <v>214283.2</v>
      </c>
    </row>
    <row r="9" spans="1:18" ht="24" customHeight="1" x14ac:dyDescent="0.25">
      <c r="A9" s="5" t="s">
        <v>23</v>
      </c>
      <c r="B9" s="5" t="s">
        <v>18</v>
      </c>
      <c r="C9" s="7">
        <v>20</v>
      </c>
      <c r="D9" s="9">
        <v>64608</v>
      </c>
      <c r="E9" s="9">
        <v>19382.400000000001</v>
      </c>
      <c r="F9" s="9">
        <v>800</v>
      </c>
      <c r="G9" s="9">
        <v>0</v>
      </c>
      <c r="H9" s="9">
        <v>9691.2000000000007</v>
      </c>
      <c r="I9" s="9">
        <v>19382.400000000001</v>
      </c>
      <c r="J9" s="9"/>
      <c r="K9" s="9"/>
      <c r="L9" s="9"/>
      <c r="M9" s="9"/>
      <c r="N9" s="9">
        <v>0</v>
      </c>
      <c r="O9" s="9">
        <v>0</v>
      </c>
      <c r="P9" s="9">
        <v>0</v>
      </c>
      <c r="Q9" s="9">
        <f>SUM(D9:P9)</f>
        <v>113864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"/>
  <sheetViews>
    <sheetView topLeftCell="E1" workbookViewId="0">
      <selection activeCell="D32" sqref="D32"/>
    </sheetView>
  </sheetViews>
  <sheetFormatPr defaultRowHeight="15" x14ac:dyDescent="0.25"/>
  <cols>
    <col min="1" max="1" width="20.28515625" customWidth="1"/>
    <col min="2" max="2" width="17.7109375" customWidth="1"/>
    <col min="3" max="3" width="13.855468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18.75" x14ac:dyDescent="0.25">
      <c r="A2" s="10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2"/>
    </row>
    <row r="3" spans="1:18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8" t="s">
        <v>9</v>
      </c>
    </row>
    <row r="4" spans="1:18" s="1" customFormat="1" ht="38.25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17</v>
      </c>
      <c r="F4" s="4" t="s">
        <v>16</v>
      </c>
      <c r="G4" s="4" t="s">
        <v>15</v>
      </c>
      <c r="H4" s="4" t="s">
        <v>14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24</v>
      </c>
      <c r="O4" s="4" t="s">
        <v>25</v>
      </c>
      <c r="P4" s="4" t="s">
        <v>19</v>
      </c>
      <c r="Q4" s="4" t="s">
        <v>3</v>
      </c>
    </row>
    <row r="5" spans="1:18" ht="15.75" x14ac:dyDescent="0.25">
      <c r="A5" s="5" t="s">
        <v>10</v>
      </c>
      <c r="B5" s="6" t="s">
        <v>13</v>
      </c>
      <c r="C5" s="7">
        <v>22</v>
      </c>
      <c r="D5" s="9">
        <v>68915</v>
      </c>
      <c r="E5" s="9">
        <v>33079.199999999997</v>
      </c>
      <c r="F5" s="9"/>
      <c r="G5" s="9">
        <v>68915</v>
      </c>
      <c r="H5" s="9">
        <v>10337.25</v>
      </c>
      <c r="I5" s="9">
        <v>34457.5</v>
      </c>
      <c r="J5" s="9"/>
      <c r="K5" s="9"/>
      <c r="L5" s="9"/>
      <c r="M5" s="9"/>
      <c r="N5" s="9"/>
      <c r="O5" s="9"/>
      <c r="P5" s="9"/>
      <c r="Q5" s="9">
        <f t="shared" ref="Q5:Q6" si="0">SUM(D5:P5)</f>
        <v>215703.95</v>
      </c>
    </row>
    <row r="6" spans="1:18" ht="31.5" x14ac:dyDescent="0.25">
      <c r="A6" s="5" t="s">
        <v>20</v>
      </c>
      <c r="B6" s="6" t="s">
        <v>21</v>
      </c>
      <c r="C6" s="7">
        <v>22</v>
      </c>
      <c r="D6" s="9">
        <v>60301</v>
      </c>
      <c r="E6" s="9">
        <v>19899.330000000002</v>
      </c>
      <c r="F6" s="9"/>
      <c r="G6" s="9">
        <v>60301</v>
      </c>
      <c r="H6" s="9"/>
      <c r="I6" s="9">
        <v>18090.3</v>
      </c>
      <c r="J6" s="9"/>
      <c r="K6" s="9"/>
      <c r="L6" s="9"/>
      <c r="M6" s="9"/>
      <c r="N6" s="9"/>
      <c r="O6" s="9"/>
      <c r="P6" s="9"/>
      <c r="Q6" s="9">
        <f t="shared" si="0"/>
        <v>158591.63</v>
      </c>
    </row>
    <row r="7" spans="1:18" ht="15.75" x14ac:dyDescent="0.25">
      <c r="A7" s="5" t="s">
        <v>11</v>
      </c>
      <c r="B7" s="6" t="s">
        <v>12</v>
      </c>
      <c r="C7" s="7">
        <v>22</v>
      </c>
      <c r="D7" s="9">
        <v>53840</v>
      </c>
      <c r="E7" s="9">
        <v>26920</v>
      </c>
      <c r="F7" s="9"/>
      <c r="G7" s="9">
        <v>53840</v>
      </c>
      <c r="H7" s="9"/>
      <c r="I7" s="9">
        <v>16152</v>
      </c>
      <c r="J7" s="9"/>
      <c r="K7" s="9"/>
      <c r="L7" s="9"/>
      <c r="M7" s="9"/>
      <c r="N7" s="9"/>
      <c r="O7" s="9"/>
      <c r="P7" s="9"/>
      <c r="Q7" s="9">
        <f t="shared" ref="Q7:Q8" si="1">SUM(D7:P7)</f>
        <v>150752</v>
      </c>
    </row>
    <row r="8" spans="1:18" ht="15.75" x14ac:dyDescent="0.25">
      <c r="A8" s="5" t="s">
        <v>11</v>
      </c>
      <c r="B8" s="6" t="s">
        <v>22</v>
      </c>
      <c r="C8" s="7">
        <v>22</v>
      </c>
      <c r="D8" s="9">
        <v>53840</v>
      </c>
      <c r="E8" s="9">
        <v>22612.799999999999</v>
      </c>
      <c r="F8" s="9"/>
      <c r="G8" s="9">
        <v>53840</v>
      </c>
      <c r="H8" s="9"/>
      <c r="I8" s="9">
        <v>16152</v>
      </c>
      <c r="J8" s="9"/>
      <c r="K8" s="9"/>
      <c r="L8" s="9"/>
      <c r="M8" s="9"/>
      <c r="N8" s="9"/>
      <c r="O8" s="9"/>
      <c r="P8" s="9"/>
      <c r="Q8" s="9">
        <f t="shared" si="1"/>
        <v>146444.79999999999</v>
      </c>
    </row>
    <row r="9" spans="1:18" ht="15.75" x14ac:dyDescent="0.25">
      <c r="A9" s="5" t="s">
        <v>23</v>
      </c>
      <c r="B9" s="5" t="s">
        <v>18</v>
      </c>
      <c r="C9" s="7">
        <v>21</v>
      </c>
      <c r="D9" s="9">
        <v>41114.18</v>
      </c>
      <c r="E9" s="9">
        <v>12334.25</v>
      </c>
      <c r="F9" s="9">
        <v>763.64</v>
      </c>
      <c r="G9" s="9"/>
      <c r="H9" s="9">
        <v>6167.13</v>
      </c>
      <c r="I9" s="9">
        <v>12334.25</v>
      </c>
      <c r="J9" s="9"/>
      <c r="K9" s="9"/>
      <c r="L9" s="9"/>
      <c r="M9" s="9"/>
      <c r="N9" s="9"/>
      <c r="O9" s="9">
        <v>5700.9</v>
      </c>
      <c r="P9" s="9">
        <v>0</v>
      </c>
      <c r="Q9" s="9">
        <f>SUM(D9:P9)</f>
        <v>78414.349999999991</v>
      </c>
    </row>
  </sheetData>
  <mergeCells count="1">
    <mergeCell ref="A2:Q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"/>
  <sheetViews>
    <sheetView tabSelected="1" workbookViewId="0">
      <selection activeCell="U20" sqref="U20"/>
    </sheetView>
  </sheetViews>
  <sheetFormatPr defaultRowHeight="15" x14ac:dyDescent="0.25"/>
  <cols>
    <col min="1" max="1" width="20.28515625" customWidth="1"/>
    <col min="2" max="2" width="17.7109375" customWidth="1"/>
    <col min="3" max="3" width="13.855468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3" width="0" hidden="1" customWidth="1"/>
    <col min="14" max="14" width="16" customWidth="1"/>
    <col min="15" max="16" width="13.85546875" customWidth="1"/>
    <col min="17" max="17" width="13.140625" customWidth="1"/>
  </cols>
  <sheetData>
    <row r="2" spans="1:17" ht="18.75" x14ac:dyDescent="0.25">
      <c r="A2" s="10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8" t="s">
        <v>9</v>
      </c>
    </row>
    <row r="4" spans="1:17" ht="5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17</v>
      </c>
      <c r="F4" s="4" t="s">
        <v>16</v>
      </c>
      <c r="G4" s="4" t="s">
        <v>15</v>
      </c>
      <c r="H4" s="4" t="s">
        <v>14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24</v>
      </c>
      <c r="O4" s="4" t="s">
        <v>25</v>
      </c>
      <c r="P4" s="4" t="s">
        <v>19</v>
      </c>
      <c r="Q4" s="4" t="s">
        <v>3</v>
      </c>
    </row>
    <row r="5" spans="1:17" ht="15.75" x14ac:dyDescent="0.25">
      <c r="A5" s="5" t="s">
        <v>10</v>
      </c>
      <c r="B5" s="6" t="s">
        <v>13</v>
      </c>
      <c r="C5" s="7">
        <v>16</v>
      </c>
      <c r="D5" s="9">
        <v>50120</v>
      </c>
      <c r="E5" s="9">
        <f>13532.4+10525.2</f>
        <v>24057.599999999999</v>
      </c>
      <c r="F5" s="9"/>
      <c r="G5" s="9">
        <v>50120</v>
      </c>
      <c r="H5" s="9">
        <v>7518</v>
      </c>
      <c r="I5" s="9">
        <v>27566</v>
      </c>
      <c r="J5" s="9"/>
      <c r="K5" s="9"/>
      <c r="L5" s="9"/>
      <c r="M5" s="9"/>
      <c r="N5" s="9"/>
      <c r="O5" s="9"/>
      <c r="P5" s="9"/>
      <c r="Q5" s="9">
        <f t="shared" ref="Q5:Q6" si="0">SUM(D5:P5)</f>
        <v>159381.6</v>
      </c>
    </row>
    <row r="6" spans="1:17" ht="31.5" x14ac:dyDescent="0.25">
      <c r="A6" s="5" t="s">
        <v>20</v>
      </c>
      <c r="B6" s="6" t="s">
        <v>21</v>
      </c>
      <c r="C6" s="7">
        <v>22</v>
      </c>
      <c r="D6" s="9">
        <v>60301</v>
      </c>
      <c r="E6" s="9">
        <v>19899.330000000002</v>
      </c>
      <c r="F6" s="9"/>
      <c r="G6" s="9">
        <v>60301</v>
      </c>
      <c r="H6" s="9"/>
      <c r="I6" s="9"/>
      <c r="J6" s="9"/>
      <c r="K6" s="9"/>
      <c r="L6" s="9"/>
      <c r="M6" s="9"/>
      <c r="N6" s="9"/>
      <c r="O6" s="9"/>
      <c r="P6" s="9"/>
      <c r="Q6" s="9">
        <f t="shared" si="0"/>
        <v>140501.33000000002</v>
      </c>
    </row>
    <row r="7" spans="1:17" ht="15.75" x14ac:dyDescent="0.25">
      <c r="A7" s="5" t="s">
        <v>11</v>
      </c>
      <c r="B7" s="6" t="s">
        <v>12</v>
      </c>
      <c r="C7" s="7">
        <v>17</v>
      </c>
      <c r="D7" s="9">
        <v>41603.64</v>
      </c>
      <c r="E7" s="9">
        <v>20801.82</v>
      </c>
      <c r="F7" s="9"/>
      <c r="G7" s="9">
        <v>41603.64</v>
      </c>
      <c r="H7" s="9"/>
      <c r="I7" s="9">
        <v>12481.09</v>
      </c>
      <c r="J7" s="9"/>
      <c r="K7" s="9"/>
      <c r="L7" s="9"/>
      <c r="M7" s="9"/>
      <c r="N7" s="9"/>
      <c r="O7" s="9">
        <v>19263.900000000001</v>
      </c>
      <c r="P7" s="9"/>
      <c r="Q7" s="9">
        <f t="shared" ref="Q7:Q8" si="1">SUM(D7:P7)</f>
        <v>135754.09</v>
      </c>
    </row>
    <row r="8" spans="1:17" ht="15.75" x14ac:dyDescent="0.25">
      <c r="A8" s="5" t="s">
        <v>11</v>
      </c>
      <c r="B8" s="6" t="s">
        <v>22</v>
      </c>
      <c r="C8" s="7">
        <v>22</v>
      </c>
      <c r="D8" s="9">
        <v>53840</v>
      </c>
      <c r="E8" s="9">
        <v>22612.799999999999</v>
      </c>
      <c r="F8" s="9"/>
      <c r="G8" s="9">
        <v>53840</v>
      </c>
      <c r="H8" s="9"/>
      <c r="I8" s="9">
        <v>16152</v>
      </c>
      <c r="J8" s="9"/>
      <c r="K8" s="9"/>
      <c r="L8" s="9"/>
      <c r="M8" s="9"/>
      <c r="N8" s="9"/>
      <c r="O8" s="9"/>
      <c r="P8" s="9"/>
      <c r="Q8" s="9">
        <f t="shared" si="1"/>
        <v>146444.79999999999</v>
      </c>
    </row>
    <row r="9" spans="1:17" ht="15.75" x14ac:dyDescent="0.25">
      <c r="A9" s="5" t="s">
        <v>23</v>
      </c>
      <c r="B9" s="5" t="s">
        <v>18</v>
      </c>
      <c r="C9" s="7">
        <v>22</v>
      </c>
      <c r="D9" s="9">
        <v>43072</v>
      </c>
      <c r="E9" s="9">
        <v>12921.6</v>
      </c>
      <c r="F9" s="9">
        <v>800</v>
      </c>
      <c r="G9" s="9"/>
      <c r="H9" s="9">
        <v>6460.8</v>
      </c>
      <c r="I9" s="9">
        <v>12921.6</v>
      </c>
      <c r="J9" s="9"/>
      <c r="K9" s="9"/>
      <c r="L9" s="9"/>
      <c r="M9" s="9"/>
      <c r="N9" s="9"/>
      <c r="O9" s="9"/>
      <c r="P9" s="9"/>
      <c r="Q9" s="9">
        <f>SUM(D9:P9)</f>
        <v>76176</v>
      </c>
    </row>
  </sheetData>
  <mergeCells count="1">
    <mergeCell ref="A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січень 2026</vt:lpstr>
      <vt:lpstr>лютий 2026</vt:lpstr>
      <vt:lpstr>березень 2026</vt:lpstr>
      <vt:lpstr>квітень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user</cp:lastModifiedBy>
  <cp:lastPrinted>2025-05-30T05:52:13Z</cp:lastPrinted>
  <dcterms:created xsi:type="dcterms:W3CDTF">2021-12-03T09:06:19Z</dcterms:created>
  <dcterms:modified xsi:type="dcterms:W3CDTF">2026-05-01T10:13:10Z</dcterms:modified>
</cp:coreProperties>
</file>