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_1\Desktop\Для Насті\"/>
    </mc:Choice>
  </mc:AlternateContent>
  <bookViews>
    <workbookView xWindow="0" yWindow="0" windowWidth="28800" windowHeight="11865"/>
  </bookViews>
  <sheets>
    <sheet name="вересень" sheetId="23" r:id="rId1"/>
    <sheet name="серпень" sheetId="22" r:id="rId2"/>
    <sheet name="липень" sheetId="21" r:id="rId3"/>
    <sheet name="червень" sheetId="20" r:id="rId4"/>
    <sheet name="травень" sheetId="19" r:id="rId5"/>
    <sheet name="квітень" sheetId="18" r:id="rId6"/>
    <sheet name="березень" sheetId="17" r:id="rId7"/>
    <sheet name="Лютий" sheetId="16" r:id="rId8"/>
    <sheet name="січень" sheetId="15" r:id="rId9"/>
  </sheets>
  <calcPr calcId="162913" refMode="R1C1"/>
</workbook>
</file>

<file path=xl/calcChain.xml><?xml version="1.0" encoding="utf-8"?>
<calcChain xmlns="http://schemas.openxmlformats.org/spreadsheetml/2006/main">
  <c r="G7" i="23" l="1"/>
  <c r="D7" i="23"/>
  <c r="H6" i="23"/>
  <c r="D6" i="23"/>
  <c r="K6" i="23" s="1"/>
  <c r="D5" i="23"/>
  <c r="K5" i="23"/>
  <c r="K7" i="23"/>
  <c r="D6" i="22" l="1"/>
  <c r="K6" i="22" s="1"/>
  <c r="D7" i="22"/>
  <c r="K7" i="22" s="1"/>
  <c r="G5" i="22"/>
  <c r="D5" i="22"/>
  <c r="K5" i="22" s="1"/>
  <c r="K7" i="21" l="1"/>
  <c r="K6" i="21"/>
  <c r="K5" i="21"/>
  <c r="G5" i="20"/>
  <c r="G6" i="20" l="1"/>
  <c r="K6" i="20" s="1"/>
  <c r="K7" i="20"/>
  <c r="K5" i="20"/>
  <c r="K7" i="19" l="1"/>
  <c r="K6" i="19"/>
  <c r="K5" i="19"/>
  <c r="K7" i="18" l="1"/>
  <c r="K6" i="18"/>
  <c r="K5" i="18"/>
  <c r="D6" i="17" l="1"/>
  <c r="D5" i="17"/>
  <c r="K7" i="17"/>
  <c r="K6" i="17"/>
  <c r="K5" i="17"/>
  <c r="D5" i="16" l="1"/>
  <c r="K5" i="16" s="1"/>
  <c r="D5" i="15"/>
  <c r="K7" i="16"/>
  <c r="K6" i="16"/>
  <c r="K7" i="15" l="1"/>
  <c r="K6" i="15"/>
  <c r="K5" i="15"/>
</calcChain>
</file>

<file path=xl/sharedStrings.xml><?xml version="1.0" encoding="utf-8"?>
<sst xmlns="http://schemas.openxmlformats.org/spreadsheetml/2006/main" count="162" uniqueCount="30">
  <si>
    <t>Посада</t>
  </si>
  <si>
    <t>ПІБ</t>
  </si>
  <si>
    <t>Фактично відпрацьовано днів</t>
  </si>
  <si>
    <t>Посадовий оклад</t>
  </si>
  <si>
    <t>Надбавка за вислугу років</t>
  </si>
  <si>
    <t>Разом</t>
  </si>
  <si>
    <t>Надбавка за престижність праці</t>
  </si>
  <si>
    <t>Заступник директора</t>
  </si>
  <si>
    <t>Директор</t>
  </si>
  <si>
    <t>Премія місячна</t>
  </si>
  <si>
    <t>Надбавка за складність,  напруженість у роботі</t>
  </si>
  <si>
    <t>Бондар Сергій Миколайович</t>
  </si>
  <si>
    <t>Премія до свята (грошова винагорода)</t>
  </si>
  <si>
    <t>Пеккер Оксана Володимирівна</t>
  </si>
  <si>
    <t>Дейнеко Ігор Володимирович</t>
  </si>
  <si>
    <t>Інформація щодо нарахування заробітної плати керівникам Центру по роботі з дітьми та молоддю за місцевим проживанням Дніпровського району м. Києва у січні 2026 року</t>
  </si>
  <si>
    <t>Інформація щодо нарахування заробітної плати керівникам Центру по роботі з дітьми та молоддю за місцевим проживанням Дніпровського району м. Києва у лютому2026 року</t>
  </si>
  <si>
    <t xml:space="preserve">Інше </t>
  </si>
  <si>
    <t>Інше (лікарняний)</t>
  </si>
  <si>
    <t>Премія до свята (грошова винагорода, до ювілею)</t>
  </si>
  <si>
    <t>Інформація щодо нарахування заробітної плати керівникам Центру по роботі з дітьми та молоддю за місцевим проживанням Дніпровського району м. Києва у березні 2026 року</t>
  </si>
  <si>
    <t>Інше (відпускні)</t>
  </si>
  <si>
    <t>Інформація щодо нарахування заробітної плати керівникам Центру по роботі з дітьми та молоддю за місцевим проживанням Дніпровського району м. Києва у квітні 2026 року</t>
  </si>
  <si>
    <t>Інформація щодо нарахування заробітної плати керівникам Центру по роботі з дітьми та молоддю за місцевим проживанням Дніпровського району м. Києва у травні 2026 року</t>
  </si>
  <si>
    <t>Інше (індексація, відпускні, матеріальна допомога)</t>
  </si>
  <si>
    <t>Інформація щодо нарахування заробітної плати керівникам Центру по роботі з дітьми та молоддю за місцем проживання Дніпровського району м. Києва у червні 2026 року</t>
  </si>
  <si>
    <t>Інформація щодо нарахування заробітної плати керівникам Центру по роботі з дітьми та молоддю за місцем проживання Дніпровського району м. Києва у липні 2026 року</t>
  </si>
  <si>
    <t>Інформація щодо нарахування заробітної плати керівникам Центру по роботі з дітьми та молоддю за місцем проживання Дніпровського району м. Києва у серпні 2026 року</t>
  </si>
  <si>
    <t>Інше (індексація, відпускні)</t>
  </si>
  <si>
    <t>Інформація щодо нарахування заробітної плати керівникам Центру по роботі з дітьми та молоддю за місцем проживання Дніпровського району м. Києва 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</si>
</sst>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tabSelected="1" workbookViewId="0">
      <selection activeCell="F10" sqref="F10:J10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2" ht="41.25" customHeight="1" x14ac:dyDescent="0.3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28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2" ht="51" customHeight="1" x14ac:dyDescent="0.25">
      <c r="A5" s="2" t="s">
        <v>8</v>
      </c>
      <c r="B5" s="2" t="s">
        <v>11</v>
      </c>
      <c r="C5" s="2">
        <v>22</v>
      </c>
      <c r="D5" s="3">
        <f>9681+3872.4</f>
        <v>13553.4</v>
      </c>
      <c r="E5" s="3">
        <v>1355.34</v>
      </c>
      <c r="F5" s="3">
        <v>4066.02</v>
      </c>
      <c r="G5" s="3">
        <v>139.78</v>
      </c>
      <c r="H5" s="3">
        <v>6776.2</v>
      </c>
      <c r="I5" s="3">
        <v>6776.7</v>
      </c>
      <c r="J5" s="3">
        <v>33883.5</v>
      </c>
      <c r="K5" s="3">
        <f>D5+E5+F5+H5+I5+J5+G5</f>
        <v>66550.94</v>
      </c>
    </row>
    <row r="6" spans="1:12" ht="45" customHeight="1" x14ac:dyDescent="0.25">
      <c r="A6" s="2" t="s">
        <v>7</v>
      </c>
      <c r="B6" s="2" t="s">
        <v>13</v>
      </c>
      <c r="C6" s="4">
        <v>22</v>
      </c>
      <c r="D6" s="3">
        <f>9196.95+3678.78</f>
        <v>12875.730000000001</v>
      </c>
      <c r="E6" s="3">
        <v>2575.15</v>
      </c>
      <c r="F6" s="3">
        <v>3862.72</v>
      </c>
      <c r="G6" s="3">
        <v>139.78</v>
      </c>
      <c r="H6" s="3">
        <f>6437.87+3000</f>
        <v>9437.869999999999</v>
      </c>
      <c r="I6" s="3">
        <v>6437.87</v>
      </c>
      <c r="J6" s="3">
        <v>13133.24</v>
      </c>
      <c r="K6" s="3">
        <f t="shared" ref="K6:K7" si="0">D6+E6+F6+H6+I6+J6+G6</f>
        <v>48462.36</v>
      </c>
      <c r="L6" s="5"/>
    </row>
    <row r="7" spans="1:12" ht="41.25" customHeight="1" x14ac:dyDescent="0.25">
      <c r="A7" s="2" t="s">
        <v>7</v>
      </c>
      <c r="B7" s="2" t="s">
        <v>14</v>
      </c>
      <c r="C7" s="4">
        <v>22</v>
      </c>
      <c r="D7" s="3">
        <f>9196.95+3678.78</f>
        <v>12875.730000000001</v>
      </c>
      <c r="E7" s="3">
        <v>3862.72</v>
      </c>
      <c r="F7" s="3">
        <v>3862.72</v>
      </c>
      <c r="G7" s="3">
        <f>139.78+679.8+19712.7</f>
        <v>20532.28</v>
      </c>
      <c r="H7" s="3">
        <v>6437.87</v>
      </c>
      <c r="I7" s="3">
        <v>6437.87</v>
      </c>
      <c r="J7" s="3">
        <v>13777.03</v>
      </c>
      <c r="K7" s="3">
        <f t="shared" si="0"/>
        <v>67786.22</v>
      </c>
    </row>
    <row r="11" spans="1:12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workbookViewId="0">
      <selection activeCell="J7" sqref="J7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28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10</v>
      </c>
      <c r="D5" s="3">
        <f>4610+1844</f>
        <v>6454</v>
      </c>
      <c r="E5" s="3">
        <v>645.4</v>
      </c>
      <c r="F5" s="3">
        <v>1936.2</v>
      </c>
      <c r="G5" s="3">
        <f>66.56+26370.9</f>
        <v>26437.460000000003</v>
      </c>
      <c r="H5" s="3"/>
      <c r="I5" s="3">
        <v>3227</v>
      </c>
      <c r="J5" s="3">
        <v>14521.5</v>
      </c>
      <c r="K5" s="3">
        <f>D5+E5+F5+H5+I5+J5+G5</f>
        <v>53221.56</v>
      </c>
    </row>
    <row r="6" spans="1:11" ht="45" customHeight="1" x14ac:dyDescent="0.25">
      <c r="A6" s="2" t="s">
        <v>7</v>
      </c>
      <c r="B6" s="2" t="s">
        <v>13</v>
      </c>
      <c r="C6" s="4">
        <v>16</v>
      </c>
      <c r="D6" s="3">
        <f>7007.2+2802.88</f>
        <v>9810.08</v>
      </c>
      <c r="E6" s="3">
        <v>1962.02</v>
      </c>
      <c r="F6" s="3">
        <v>2943.02</v>
      </c>
      <c r="G6" s="3">
        <v>106.5</v>
      </c>
      <c r="H6" s="3"/>
      <c r="I6" s="3">
        <v>4905.04</v>
      </c>
      <c r="J6" s="3">
        <v>7357.56</v>
      </c>
      <c r="K6" s="3">
        <f t="shared" ref="K6:K7" si="0">D6+E6+F6+H6+I6+J6+G6</f>
        <v>27084.22</v>
      </c>
    </row>
    <row r="7" spans="1:11" ht="41.25" customHeight="1" x14ac:dyDescent="0.25">
      <c r="A7" s="2" t="s">
        <v>7</v>
      </c>
      <c r="B7" s="2" t="s">
        <v>14</v>
      </c>
      <c r="C7" s="4">
        <v>16</v>
      </c>
      <c r="D7" s="3">
        <f>7007.2+2802.88</f>
        <v>9810.08</v>
      </c>
      <c r="E7" s="3">
        <v>2943.02</v>
      </c>
      <c r="F7" s="3">
        <v>2943.02</v>
      </c>
      <c r="G7" s="3">
        <v>106.5</v>
      </c>
      <c r="H7" s="3"/>
      <c r="I7" s="3">
        <v>4905.04</v>
      </c>
      <c r="J7" s="3">
        <v>7357.56</v>
      </c>
      <c r="K7" s="3">
        <f t="shared" si="0"/>
        <v>28065.22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workbookViewId="0">
      <selection activeCell="J8" sqref="J8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24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20</v>
      </c>
      <c r="D5" s="3">
        <v>11785.56</v>
      </c>
      <c r="E5" s="3">
        <v>1178.56</v>
      </c>
      <c r="F5" s="3">
        <v>3535.67</v>
      </c>
      <c r="G5" s="3">
        <v>121.55</v>
      </c>
      <c r="H5" s="3"/>
      <c r="I5" s="3">
        <v>5892.78</v>
      </c>
      <c r="J5" s="3">
        <v>26517.52</v>
      </c>
      <c r="K5" s="3">
        <f>D5+E5+F5+H5+I5+J5+G5</f>
        <v>49031.64</v>
      </c>
    </row>
    <row r="6" spans="1:11" ht="45" customHeight="1" x14ac:dyDescent="0.25">
      <c r="A6" s="2" t="s">
        <v>7</v>
      </c>
      <c r="B6" s="2" t="s">
        <v>13</v>
      </c>
      <c r="C6" s="4">
        <v>3</v>
      </c>
      <c r="D6" s="3">
        <v>1679.44</v>
      </c>
      <c r="E6" s="3">
        <v>335.89</v>
      </c>
      <c r="F6" s="3">
        <v>503.83</v>
      </c>
      <c r="G6" s="3">
        <v>18.23</v>
      </c>
      <c r="H6" s="3"/>
      <c r="I6" s="3">
        <v>839.72</v>
      </c>
      <c r="J6" s="3">
        <v>1259.58</v>
      </c>
      <c r="K6" s="3">
        <f t="shared" ref="K6:K7" si="0">D6+E6+F6+H6+I6+J6+G6</f>
        <v>4636.6899999999996</v>
      </c>
    </row>
    <row r="7" spans="1:11" ht="41.25" customHeight="1" x14ac:dyDescent="0.25">
      <c r="A7" s="2" t="s">
        <v>7</v>
      </c>
      <c r="B7" s="2" t="s">
        <v>14</v>
      </c>
      <c r="C7" s="4">
        <v>8</v>
      </c>
      <c r="D7" s="3">
        <v>4478.5200000000004</v>
      </c>
      <c r="E7" s="3">
        <v>1343.56</v>
      </c>
      <c r="F7" s="3">
        <v>1343.55</v>
      </c>
      <c r="G7" s="3">
        <v>51594.03</v>
      </c>
      <c r="H7" s="3"/>
      <c r="I7" s="3">
        <v>2239.2600000000002</v>
      </c>
      <c r="J7" s="3">
        <v>3358.89</v>
      </c>
      <c r="K7" s="3">
        <f t="shared" si="0"/>
        <v>64357.81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workbookViewId="0">
      <selection activeCell="C5" sqref="C5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24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12</v>
      </c>
      <c r="D5" s="3">
        <v>7392.77</v>
      </c>
      <c r="E5" s="3">
        <v>739.28</v>
      </c>
      <c r="F5" s="3">
        <v>2217.83</v>
      </c>
      <c r="G5" s="3">
        <f>76.24+13553.4+32381.89</f>
        <v>46011.53</v>
      </c>
      <c r="H5" s="3"/>
      <c r="I5" s="3">
        <v>3696.38</v>
      </c>
      <c r="J5" s="3">
        <v>24765.759999999998</v>
      </c>
      <c r="K5" s="3">
        <f>D5+E5+F5+H5+I5+J5+G5</f>
        <v>84823.55</v>
      </c>
    </row>
    <row r="6" spans="1:11" ht="45" customHeight="1" x14ac:dyDescent="0.25">
      <c r="A6" s="2" t="s">
        <v>7</v>
      </c>
      <c r="B6" s="2" t="s">
        <v>13</v>
      </c>
      <c r="C6" s="4">
        <v>22</v>
      </c>
      <c r="D6" s="3">
        <v>12875.730000000001</v>
      </c>
      <c r="E6" s="3">
        <v>2575.15</v>
      </c>
      <c r="F6" s="3">
        <v>3862.72</v>
      </c>
      <c r="G6" s="3">
        <f>139.78+12875.73+44961</f>
        <v>57976.51</v>
      </c>
      <c r="H6" s="3"/>
      <c r="I6" s="3">
        <v>6437.87</v>
      </c>
      <c r="J6" s="3">
        <v>18669.810000000001</v>
      </c>
      <c r="K6" s="3">
        <f t="shared" ref="K6:K7" si="0">D6+E6+F6+H6+I6+J6+G6</f>
        <v>102397.79000000001</v>
      </c>
    </row>
    <row r="7" spans="1:11" ht="41.25" customHeight="1" x14ac:dyDescent="0.25">
      <c r="A7" s="2" t="s">
        <v>7</v>
      </c>
      <c r="B7" s="2" t="s">
        <v>14</v>
      </c>
      <c r="C7" s="4">
        <v>22</v>
      </c>
      <c r="D7" s="3">
        <v>12875.73</v>
      </c>
      <c r="E7" s="3">
        <v>3862.72</v>
      </c>
      <c r="F7" s="3">
        <v>3862.72</v>
      </c>
      <c r="G7" s="3">
        <v>139.78</v>
      </c>
      <c r="H7" s="3"/>
      <c r="I7" s="3">
        <v>6437.87</v>
      </c>
      <c r="J7" s="3">
        <v>17382.240000000002</v>
      </c>
      <c r="K7" s="3">
        <f t="shared" si="0"/>
        <v>44561.06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scale="9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J6" sqref="J6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17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21</v>
      </c>
      <c r="D5" s="3">
        <v>13553.4</v>
      </c>
      <c r="E5" s="3">
        <v>1355.34</v>
      </c>
      <c r="F5" s="3">
        <v>4066.02</v>
      </c>
      <c r="G5" s="3"/>
      <c r="H5" s="3"/>
      <c r="I5" s="3">
        <v>6776.7</v>
      </c>
      <c r="J5" s="3">
        <v>29139.81</v>
      </c>
      <c r="K5" s="3">
        <f>D5+E5+F5+H5+I5+J5+G5</f>
        <v>54891.270000000004</v>
      </c>
    </row>
    <row r="6" spans="1:11" ht="45" customHeight="1" x14ac:dyDescent="0.25">
      <c r="A6" s="2" t="s">
        <v>7</v>
      </c>
      <c r="B6" s="2" t="s">
        <v>13</v>
      </c>
      <c r="C6" s="4">
        <v>21</v>
      </c>
      <c r="D6" s="3">
        <v>12875.730000000001</v>
      </c>
      <c r="E6" s="3">
        <v>2575.15</v>
      </c>
      <c r="F6" s="3">
        <v>3862.72</v>
      </c>
      <c r="G6" s="3"/>
      <c r="H6" s="3"/>
      <c r="I6" s="3">
        <v>6437.87</v>
      </c>
      <c r="J6" s="3">
        <v>18412.29</v>
      </c>
      <c r="K6" s="3">
        <f t="shared" ref="K6:K7" si="0">D6+E6+F6+H6+I6+J6+G6</f>
        <v>44163.76</v>
      </c>
    </row>
    <row r="7" spans="1:11" ht="41.25" customHeight="1" x14ac:dyDescent="0.25">
      <c r="A7" s="2" t="s">
        <v>7</v>
      </c>
      <c r="B7" s="2" t="s">
        <v>14</v>
      </c>
      <c r="C7" s="4">
        <v>21</v>
      </c>
      <c r="D7" s="3">
        <v>12875.73</v>
      </c>
      <c r="E7" s="3">
        <v>3862.72</v>
      </c>
      <c r="F7" s="3">
        <v>3862.72</v>
      </c>
      <c r="G7" s="3"/>
      <c r="H7" s="3"/>
      <c r="I7" s="3">
        <v>6437.87</v>
      </c>
      <c r="J7" s="3">
        <v>17124.72</v>
      </c>
      <c r="K7" s="3">
        <f t="shared" si="0"/>
        <v>44163.76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G5" sqref="G5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17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22</v>
      </c>
      <c r="D5" s="3">
        <v>13553.4</v>
      </c>
      <c r="E5" s="3">
        <v>1355.34</v>
      </c>
      <c r="F5" s="3">
        <v>4066.02</v>
      </c>
      <c r="G5" s="3"/>
      <c r="H5" s="3"/>
      <c r="I5" s="3">
        <v>6776.7</v>
      </c>
      <c r="J5" s="3">
        <v>23718.45</v>
      </c>
      <c r="K5" s="3">
        <f>D5+E5+F5+H5+I5+J5+G5</f>
        <v>49469.91</v>
      </c>
    </row>
    <row r="6" spans="1:11" ht="45" customHeight="1" x14ac:dyDescent="0.25">
      <c r="A6" s="2" t="s">
        <v>7</v>
      </c>
      <c r="B6" s="2" t="s">
        <v>13</v>
      </c>
      <c r="C6" s="4">
        <v>22</v>
      </c>
      <c r="D6" s="3">
        <v>12875.730000000001</v>
      </c>
      <c r="E6" s="3">
        <v>2575.15</v>
      </c>
      <c r="F6" s="3">
        <v>3862.72</v>
      </c>
      <c r="G6" s="3"/>
      <c r="H6" s="3"/>
      <c r="I6" s="3">
        <v>6437.87</v>
      </c>
      <c r="J6" s="3">
        <v>13262</v>
      </c>
      <c r="K6" s="3">
        <f t="shared" ref="K6:K7" si="0">D6+E6+F6+H6+I6+J6+G6</f>
        <v>39013.47</v>
      </c>
    </row>
    <row r="7" spans="1:11" ht="41.25" customHeight="1" x14ac:dyDescent="0.25">
      <c r="A7" s="2" t="s">
        <v>7</v>
      </c>
      <c r="B7" s="2" t="s">
        <v>14</v>
      </c>
      <c r="C7" s="4">
        <v>22</v>
      </c>
      <c r="D7" s="3">
        <v>12875.73</v>
      </c>
      <c r="E7" s="3">
        <v>3862.72</v>
      </c>
      <c r="F7" s="3">
        <v>3862.72</v>
      </c>
      <c r="G7" s="3"/>
      <c r="H7" s="3"/>
      <c r="I7" s="3">
        <v>6437.87</v>
      </c>
      <c r="J7" s="3">
        <v>11974.43</v>
      </c>
      <c r="K7" s="3">
        <f t="shared" si="0"/>
        <v>39013.47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D6" sqref="D6:I6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21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17</v>
      </c>
      <c r="D5" s="3">
        <f>7480.77+2992.31</f>
        <v>10473.08</v>
      </c>
      <c r="E5" s="3">
        <v>1047.31</v>
      </c>
      <c r="F5" s="3">
        <v>3141.92</v>
      </c>
      <c r="G5" s="3">
        <v>8536</v>
      </c>
      <c r="H5" s="3"/>
      <c r="I5" s="3">
        <v>5236.54</v>
      </c>
      <c r="J5" s="3">
        <v>23564.43</v>
      </c>
      <c r="K5" s="3">
        <f>D5+E5+F5+H5+I5+J5+G5</f>
        <v>51999.28</v>
      </c>
    </row>
    <row r="6" spans="1:11" ht="45" customHeight="1" x14ac:dyDescent="0.25">
      <c r="A6" s="2" t="s">
        <v>7</v>
      </c>
      <c r="B6" s="2" t="s">
        <v>13</v>
      </c>
      <c r="C6" s="4">
        <v>22</v>
      </c>
      <c r="D6" s="3">
        <f>9196.95+3678.78</f>
        <v>12875.730000000001</v>
      </c>
      <c r="E6" s="3">
        <v>2575.15</v>
      </c>
      <c r="F6" s="3">
        <v>3862.72</v>
      </c>
      <c r="G6" s="3"/>
      <c r="H6" s="3"/>
      <c r="I6" s="3">
        <v>6437.87</v>
      </c>
      <c r="J6" s="3">
        <v>19184.84</v>
      </c>
      <c r="K6" s="3">
        <f t="shared" ref="K6:K7" si="0">D6+E6+F6+H6+I6+J6+G6</f>
        <v>44936.31</v>
      </c>
    </row>
    <row r="7" spans="1:11" ht="41.25" customHeight="1" x14ac:dyDescent="0.25">
      <c r="A7" s="2" t="s">
        <v>7</v>
      </c>
      <c r="B7" s="2" t="s">
        <v>14</v>
      </c>
      <c r="C7" s="4">
        <v>22</v>
      </c>
      <c r="D7" s="3">
        <v>12875.73</v>
      </c>
      <c r="E7" s="3">
        <v>3862.72</v>
      </c>
      <c r="F7" s="3">
        <v>3862.72</v>
      </c>
      <c r="G7" s="3"/>
      <c r="H7" s="3"/>
      <c r="I7" s="3">
        <v>6437.87</v>
      </c>
      <c r="J7" s="3">
        <v>14549.57</v>
      </c>
      <c r="K7" s="3">
        <f t="shared" si="0"/>
        <v>41588.61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D5" sqref="D5:I5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18</v>
      </c>
      <c r="H4" s="2" t="s">
        <v>19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20</v>
      </c>
      <c r="D5" s="3">
        <f>13553.4</f>
        <v>13553.4</v>
      </c>
      <c r="E5" s="3">
        <v>1355.34</v>
      </c>
      <c r="F5" s="3">
        <v>4066.02</v>
      </c>
      <c r="G5" s="3"/>
      <c r="H5" s="3"/>
      <c r="I5" s="3">
        <v>6776.7</v>
      </c>
      <c r="J5" s="3">
        <v>23718.45</v>
      </c>
      <c r="K5" s="3">
        <f>D5+E5+F5+H5+I5+J5+G5</f>
        <v>49469.91</v>
      </c>
    </row>
    <row r="6" spans="1:11" ht="45" customHeight="1" x14ac:dyDescent="0.25">
      <c r="A6" s="2" t="s">
        <v>7</v>
      </c>
      <c r="B6" s="2" t="s">
        <v>13</v>
      </c>
      <c r="C6" s="4">
        <v>17</v>
      </c>
      <c r="D6" s="3">
        <v>10944.37</v>
      </c>
      <c r="E6" s="3">
        <v>2188.87</v>
      </c>
      <c r="F6" s="3">
        <v>3283.31</v>
      </c>
      <c r="G6" s="3">
        <v>6509.5</v>
      </c>
      <c r="H6" s="3"/>
      <c r="I6" s="3">
        <v>5472.19</v>
      </c>
      <c r="J6" s="3">
        <v>11163.26</v>
      </c>
      <c r="K6" s="3">
        <f t="shared" ref="K6:K7" si="0">D6+E6+F6+H6+I6+J6+G6</f>
        <v>39561.5</v>
      </c>
    </row>
    <row r="7" spans="1:11" ht="41.25" customHeight="1" x14ac:dyDescent="0.25">
      <c r="A7" s="2" t="s">
        <v>7</v>
      </c>
      <c r="B7" s="2" t="s">
        <v>14</v>
      </c>
      <c r="C7" s="4">
        <v>20</v>
      </c>
      <c r="D7" s="3">
        <v>12875.73</v>
      </c>
      <c r="E7" s="3">
        <v>3862.72</v>
      </c>
      <c r="F7" s="3">
        <v>3862.72</v>
      </c>
      <c r="G7" s="3"/>
      <c r="H7" s="3">
        <v>3000</v>
      </c>
      <c r="I7" s="3">
        <v>6437.87</v>
      </c>
      <c r="J7" s="3">
        <v>12278.83</v>
      </c>
      <c r="K7" s="3">
        <f t="shared" si="0"/>
        <v>42317.87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I12" sqref="I12"/>
    </sheetView>
  </sheetViews>
  <sheetFormatPr defaultRowHeight="15" x14ac:dyDescent="0.25"/>
  <cols>
    <col min="1" max="1" width="11.42578125" customWidth="1"/>
    <col min="2" max="2" width="15.28515625" customWidth="1"/>
    <col min="3" max="3" width="13.42578125" customWidth="1"/>
    <col min="4" max="4" width="12" customWidth="1"/>
    <col min="5" max="5" width="11.28515625" customWidth="1"/>
    <col min="6" max="6" width="13.7109375" customWidth="1"/>
    <col min="7" max="7" width="17.140625" customWidth="1"/>
    <col min="8" max="8" width="13.7109375" customWidth="1"/>
    <col min="9" max="9" width="13.28515625" customWidth="1"/>
    <col min="10" max="10" width="10.5703125" customWidth="1"/>
    <col min="11" max="11" width="13" customWidth="1"/>
  </cols>
  <sheetData>
    <row r="2" spans="1:11" ht="41.25" customHeight="1" x14ac:dyDescent="0.3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8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17</v>
      </c>
      <c r="H4" s="2" t="s">
        <v>12</v>
      </c>
      <c r="I4" s="2" t="s">
        <v>10</v>
      </c>
      <c r="J4" s="2" t="s">
        <v>9</v>
      </c>
      <c r="K4" s="2" t="s">
        <v>5</v>
      </c>
    </row>
    <row r="5" spans="1:11" ht="51" customHeight="1" x14ac:dyDescent="0.25">
      <c r="A5" s="2" t="s">
        <v>8</v>
      </c>
      <c r="B5" s="2" t="s">
        <v>11</v>
      </c>
      <c r="C5" s="2">
        <v>22</v>
      </c>
      <c r="D5" s="3">
        <f>13553.4</f>
        <v>13553.4</v>
      </c>
      <c r="E5" s="3">
        <v>1355.34</v>
      </c>
      <c r="F5" s="3">
        <v>4066.02</v>
      </c>
      <c r="G5" s="3"/>
      <c r="H5" s="3"/>
      <c r="I5" s="3">
        <v>6776.7</v>
      </c>
      <c r="J5" s="3">
        <v>23718.37</v>
      </c>
      <c r="K5" s="3">
        <f>D5+E5+F5+H5+I5+J5+G5</f>
        <v>49469.83</v>
      </c>
    </row>
    <row r="6" spans="1:11" ht="45" customHeight="1" x14ac:dyDescent="0.25">
      <c r="A6" s="2" t="s">
        <v>7</v>
      </c>
      <c r="B6" s="2" t="s">
        <v>13</v>
      </c>
      <c r="C6" s="4">
        <v>22</v>
      </c>
      <c r="D6" s="3">
        <v>12875.73</v>
      </c>
      <c r="E6" s="3">
        <v>2575.15</v>
      </c>
      <c r="F6" s="3">
        <v>3862.72</v>
      </c>
      <c r="G6" s="3"/>
      <c r="H6" s="3"/>
      <c r="I6" s="3">
        <v>6437.87</v>
      </c>
      <c r="J6" s="3">
        <v>12719.6</v>
      </c>
      <c r="K6" s="3">
        <f t="shared" ref="K6:K7" si="0">D6+E6+F6+H6+I6+J6+G6</f>
        <v>38471.07</v>
      </c>
    </row>
    <row r="7" spans="1:11" ht="41.25" customHeight="1" x14ac:dyDescent="0.25">
      <c r="A7" s="2" t="s">
        <v>7</v>
      </c>
      <c r="B7" s="2" t="s">
        <v>14</v>
      </c>
      <c r="C7" s="4">
        <v>22</v>
      </c>
      <c r="D7" s="3">
        <v>12875.73</v>
      </c>
      <c r="E7" s="3">
        <v>3862.72</v>
      </c>
      <c r="F7" s="3">
        <v>3862.72</v>
      </c>
      <c r="G7" s="3"/>
      <c r="H7" s="3"/>
      <c r="I7" s="3">
        <v>6437.87</v>
      </c>
      <c r="J7" s="3">
        <v>11670.03</v>
      </c>
      <c r="K7" s="3">
        <f t="shared" si="0"/>
        <v>38709.07</v>
      </c>
    </row>
    <row r="11" spans="1:11" x14ac:dyDescent="0.25">
      <c r="B11" s="5"/>
    </row>
  </sheetData>
  <mergeCells count="1">
    <mergeCell ref="A2:K2"/>
  </mergeCells>
  <pageMargins left="0.23958333333333334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вересень</vt:lpstr>
      <vt:lpstr>серпень</vt:lpstr>
      <vt:lpstr>липень</vt:lpstr>
      <vt:lpstr>червень</vt:lpstr>
      <vt:lpstr>травень</vt:lpstr>
      <vt:lpstr>квітень</vt:lpstr>
      <vt:lpstr>березень</vt:lpstr>
      <vt:lpstr>Лютий</vt:lpstr>
      <vt:lpstr>січень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User_1</cp:lastModifiedBy>
  <cp:lastPrinted>2026-07-22T15:32:34Z</cp:lastPrinted>
  <dcterms:created xsi:type="dcterms:W3CDTF">2024-02-27T13:05:21Z</dcterms:created>
  <dcterms:modified xsi:type="dcterms:W3CDTF">2026-09-28T17:21:18Z</dcterms:modified>
</cp:coreProperties>
</file>