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esktop\Ключы Крамаренко\РОБОТА Юля\"/>
    </mc:Choice>
  </mc:AlternateContent>
  <bookViews>
    <workbookView xWindow="0" yWindow="0" windowWidth="26955" windowHeight="7620"/>
  </bookViews>
  <sheets>
    <sheet name="жовтень" sheetId="13" r:id="rId1"/>
    <sheet name="Вересень" sheetId="12" r:id="rId2"/>
    <sheet name="Серпень" sheetId="11" r:id="rId3"/>
    <sheet name="Липень" sheetId="10" r:id="rId4"/>
    <sheet name="Червень" sheetId="9" r:id="rId5"/>
    <sheet name="Травень" sheetId="8" r:id="rId6"/>
    <sheet name="Квітень" sheetId="7" r:id="rId7"/>
    <sheet name="Березень" sheetId="6" r:id="rId8"/>
    <sheet name="лютий" sheetId="5" r:id="rId9"/>
    <sheet name="січень" sheetId="4" r:id="rId10"/>
  </sheets>
  <calcPr calcId="162913" refMode="R1C1"/>
</workbook>
</file>

<file path=xl/calcChain.xml><?xml version="1.0" encoding="utf-8"?>
<calcChain xmlns="http://schemas.openxmlformats.org/spreadsheetml/2006/main">
  <c r="G6" i="13" l="1"/>
  <c r="D6" i="13"/>
  <c r="K6" i="13" s="1"/>
  <c r="D5" i="13"/>
  <c r="K5" i="13" s="1"/>
  <c r="G7" i="13"/>
  <c r="D7" i="13"/>
  <c r="K7" i="13" s="1"/>
  <c r="G6" i="12" l="1"/>
  <c r="D6" i="12"/>
  <c r="G7" i="12"/>
  <c r="D7" i="12"/>
  <c r="K7" i="12" s="1"/>
  <c r="D5" i="12"/>
  <c r="K5" i="12" s="1"/>
  <c r="K6" i="12"/>
  <c r="G5" i="11" l="1"/>
  <c r="K7" i="11"/>
  <c r="D6" i="11"/>
  <c r="K6" i="11" s="1"/>
  <c r="K5" i="11"/>
  <c r="D6" i="10" l="1"/>
  <c r="K6" i="10" s="1"/>
  <c r="K7" i="10"/>
  <c r="K5" i="10"/>
  <c r="G6" i="9" l="1"/>
  <c r="D6" i="9"/>
  <c r="G5" i="9"/>
  <c r="D7" i="9"/>
  <c r="K7" i="9" s="1"/>
  <c r="K6" i="9"/>
  <c r="D5" i="9"/>
  <c r="K5" i="9" s="1"/>
  <c r="G6" i="8" l="1"/>
  <c r="D6" i="8"/>
  <c r="K6" i="8" s="1"/>
  <c r="D7" i="8"/>
  <c r="K7" i="8" s="1"/>
  <c r="D5" i="8"/>
  <c r="K5" i="8" s="1"/>
  <c r="D7" i="7" l="1"/>
  <c r="K7" i="7" s="1"/>
  <c r="D6" i="7"/>
  <c r="K6" i="7" s="1"/>
  <c r="D5" i="7"/>
  <c r="K5" i="7" s="1"/>
  <c r="D7" i="6" l="1"/>
  <c r="K7" i="6" s="1"/>
  <c r="D6" i="6"/>
  <c r="K6" i="6" s="1"/>
  <c r="D5" i="6"/>
  <c r="K5" i="6" s="1"/>
  <c r="D6" i="5" l="1"/>
  <c r="D7" i="5"/>
  <c r="K7" i="5" l="1"/>
  <c r="K6" i="5"/>
  <c r="D5" i="5"/>
  <c r="K5" i="5" s="1"/>
  <c r="K7" i="4" l="1"/>
  <c r="K6" i="4"/>
  <c r="D5" i="4"/>
  <c r="K5" i="4" s="1"/>
</calcChain>
</file>

<file path=xl/sharedStrings.xml><?xml version="1.0" encoding="utf-8"?>
<sst xmlns="http://schemas.openxmlformats.org/spreadsheetml/2006/main" count="180" uniqueCount="35">
  <si>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</si>
  <si>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</si>
  <si>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</si>
  <si>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</si>
  <si>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</si>
  <si>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</si>
  <si>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</si>
  <si>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</si>
  <si>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Ільєнко Василь Петрович</t>
  </si>
  <si>
    <t>Стрельцова Ганна Миколаївна</t>
  </si>
  <si>
    <t>Директор</t>
  </si>
  <si>
    <t>Крамаренко Анатолій Константинович</t>
  </si>
  <si>
    <t>Премія місячна</t>
  </si>
  <si>
    <t>Премія до свята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</si>
  <si>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</si>
  <si>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 2025 року</t>
  </si>
  <si>
    <t>Інше (відпускні)</t>
  </si>
  <si>
    <t>Надбавка за складність,  напруженість у роботі</t>
  </si>
  <si>
    <t>Інше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</si>
  <si>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</si>
  <si>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2025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</si>
  <si>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2025 року</t>
  </si>
  <si>
    <t>Інше (відпускні/лікарняний)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</si>
  <si>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червні 2025 року</t>
  </si>
  <si>
    <t>Інше (відпускні/лікарняний, матеріальна допомога)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</si>
  <si>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липні 2025 року</t>
  </si>
  <si>
    <t>Інше (відпускні/лікарняний, матеріальна допомога,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</si>
  <si>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серпні 2025 року</t>
  </si>
  <si>
    <t>Інше (компенсація відпустки,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</si>
  <si>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вересні 2025 року</t>
  </si>
  <si>
    <t>Бондар Сергій Миколайович</t>
  </si>
  <si>
    <t>Премія до свята (грошова винагорода)</t>
  </si>
  <si>
    <t>Інше (відпустка, індексація)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</si>
  <si>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жовтні 2025 року</t>
  </si>
  <si>
    <t>Інше (компенсацыя, індексація)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</si>
</sst>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I17" sqref="I1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34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23</v>
      </c>
      <c r="D5" s="3">
        <f>8914+891.4</f>
        <v>9805.4</v>
      </c>
      <c r="E5" s="3">
        <v>980.54</v>
      </c>
      <c r="F5" s="3">
        <v>2941.62</v>
      </c>
      <c r="G5" s="3"/>
      <c r="H5" s="3"/>
      <c r="I5" s="3">
        <v>4902.7</v>
      </c>
      <c r="J5" s="3">
        <v>33338.36</v>
      </c>
      <c r="K5" s="3">
        <f>D5+E5+F5+H5+I5+J5+G5</f>
        <v>51968.619999999995</v>
      </c>
    </row>
    <row r="6" spans="1:11" ht="45" x14ac:dyDescent="0.25">
      <c r="A6" s="2" t="s">
        <v>7</v>
      </c>
      <c r="B6" s="2" t="s">
        <v>9</v>
      </c>
      <c r="C6" s="4">
        <v>13</v>
      </c>
      <c r="D6" s="3">
        <f>4786.43+478.64</f>
        <v>5265.0700000000006</v>
      </c>
      <c r="E6" s="3">
        <v>1053.01</v>
      </c>
      <c r="F6" s="3">
        <v>1579.52</v>
      </c>
      <c r="G6" s="3">
        <f>75.3+7820.4+29978.2</f>
        <v>37873.9</v>
      </c>
      <c r="H6" s="3"/>
      <c r="I6" s="3">
        <v>2632.54</v>
      </c>
      <c r="J6" s="3">
        <v>12899.43</v>
      </c>
      <c r="K6" s="3">
        <f t="shared" ref="K6:K7" si="0">D6+E6+F6+H6+I6+J6+G6</f>
        <v>61303.47</v>
      </c>
    </row>
    <row r="7" spans="1:11" ht="30" x14ac:dyDescent="0.25">
      <c r="A7" s="2" t="s">
        <v>7</v>
      </c>
      <c r="B7" s="2" t="s">
        <v>8</v>
      </c>
      <c r="C7" s="4">
        <v>23</v>
      </c>
      <c r="D7" s="3">
        <f>8468.3+846.83</f>
        <v>9315.1299999999992</v>
      </c>
      <c r="E7" s="3">
        <v>2794.54</v>
      </c>
      <c r="F7" s="3">
        <v>2794.54</v>
      </c>
      <c r="G7" s="3">
        <f>133.23+15892.8</f>
        <v>16026.029999999999</v>
      </c>
      <c r="H7" s="3"/>
      <c r="I7" s="3">
        <v>4657.57</v>
      </c>
      <c r="J7" s="3">
        <v>21890.560000000001</v>
      </c>
      <c r="K7" s="3">
        <f t="shared" si="0"/>
        <v>57478.369999999995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12" sqref="G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23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17</v>
      </c>
      <c r="D6" s="3">
        <v>6885.1</v>
      </c>
      <c r="E6" s="3">
        <v>1377.02</v>
      </c>
      <c r="F6" s="3">
        <v>2065.5300000000002</v>
      </c>
      <c r="G6" s="3">
        <v>9874.64</v>
      </c>
      <c r="H6" s="3"/>
      <c r="I6" s="3">
        <v>3442.55</v>
      </c>
      <c r="J6" s="3">
        <v>17901.25</v>
      </c>
      <c r="K6" s="3">
        <f t="shared" ref="K6:K7" si="0">D6+E6+F6+H6+I6+J6+G6</f>
        <v>41546.089999999997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8100.11</v>
      </c>
      <c r="E7" s="3">
        <v>2430.0300000000002</v>
      </c>
      <c r="F7" s="3">
        <v>2430.0300000000002</v>
      </c>
      <c r="G7" s="3">
        <v>3861.69</v>
      </c>
      <c r="H7" s="3"/>
      <c r="I7" s="3">
        <v>4050.06</v>
      </c>
      <c r="J7" s="3">
        <v>20655.29</v>
      </c>
      <c r="K7" s="3">
        <f t="shared" si="0"/>
        <v>41527.210000000006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32</v>
      </c>
      <c r="H4" s="2" t="s">
        <v>31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30</v>
      </c>
      <c r="C5" s="2">
        <v>13</v>
      </c>
      <c r="D5" s="3">
        <f>5267.36+526.74</f>
        <v>5794.0999999999995</v>
      </c>
      <c r="E5" s="3">
        <v>579.41</v>
      </c>
      <c r="F5" s="3">
        <v>1738.23</v>
      </c>
      <c r="G5" s="3"/>
      <c r="H5" s="3">
        <v>9805.4</v>
      </c>
      <c r="I5" s="3">
        <v>2897.05</v>
      </c>
      <c r="J5" s="3">
        <v>19120.53</v>
      </c>
      <c r="K5" s="3">
        <f>D5+E5+F5+H5+I5+J5+G5</f>
        <v>39934.720000000001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>
        <f>133.23+18247.6</f>
        <v>18380.829999999998</v>
      </c>
      <c r="H6" s="3">
        <v>9315.1299999999992</v>
      </c>
      <c r="I6" s="3">
        <v>4657.57</v>
      </c>
      <c r="J6" s="3">
        <v>22822.07</v>
      </c>
      <c r="K6" s="3">
        <f t="shared" ref="K6:K7" si="0">D6+E6+F6+H6+I6+J6+G6</f>
        <v>69148.3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8083.38+808.34</f>
        <v>8891.7199999999993</v>
      </c>
      <c r="E7" s="3">
        <v>2667.51</v>
      </c>
      <c r="F7" s="3">
        <v>2667.51</v>
      </c>
      <c r="G7" s="3">
        <f>127.17+1321.9</f>
        <v>1449.0700000000002</v>
      </c>
      <c r="H7" s="3">
        <v>9315.1299999999992</v>
      </c>
      <c r="I7" s="3">
        <v>4445.8599999999997</v>
      </c>
      <c r="J7" s="3">
        <v>21429.03</v>
      </c>
      <c r="K7" s="3">
        <f t="shared" si="0"/>
        <v>50865.829999999994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G4" sqref="G4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9</v>
      </c>
      <c r="D5" s="3">
        <v>4202.32</v>
      </c>
      <c r="E5" s="3"/>
      <c r="F5" s="3">
        <v>1260.69</v>
      </c>
      <c r="G5" s="3">
        <f>57.1+6757.4</f>
        <v>6814.5</v>
      </c>
      <c r="H5" s="3"/>
      <c r="I5" s="3">
        <v>2101.16</v>
      </c>
      <c r="J5" s="3">
        <v>13447.41</v>
      </c>
      <c r="K5" s="3">
        <f>D5+E5+F5+H5+I5+J5+G5</f>
        <v>27826.080000000002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v>8871.5499999999993</v>
      </c>
      <c r="E7" s="3">
        <v>2661.47</v>
      </c>
      <c r="F7" s="3">
        <v>2661.47</v>
      </c>
      <c r="G7" s="3">
        <v>126.89</v>
      </c>
      <c r="H7" s="3"/>
      <c r="I7" s="3">
        <v>4435.78</v>
      </c>
      <c r="J7" s="3">
        <v>13662.19</v>
      </c>
      <c r="K7" s="3">
        <f t="shared" si="0"/>
        <v>32419.35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26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/>
      <c r="D5" s="3"/>
      <c r="E5" s="3"/>
      <c r="F5" s="3"/>
      <c r="G5" s="3"/>
      <c r="H5" s="3"/>
      <c r="I5" s="3"/>
      <c r="J5" s="3"/>
      <c r="K5" s="3">
        <f>D5+E5+F5+H5+I5+J5+G5</f>
        <v>0</v>
      </c>
    </row>
    <row r="6" spans="1:11" ht="45" x14ac:dyDescent="0.25">
      <c r="A6" s="2" t="s">
        <v>7</v>
      </c>
      <c r="B6" s="2" t="s">
        <v>9</v>
      </c>
      <c r="C6" s="4">
        <v>23</v>
      </c>
      <c r="D6" s="3">
        <f>8468.3+846.83</f>
        <v>9315.1299999999992</v>
      </c>
      <c r="E6" s="3">
        <v>1863.03</v>
      </c>
      <c r="F6" s="3">
        <v>2794.54</v>
      </c>
      <c r="G6" s="3">
        <v>133.22999999999999</v>
      </c>
      <c r="H6" s="3"/>
      <c r="I6" s="3">
        <v>4657.57</v>
      </c>
      <c r="J6" s="3">
        <v>17698.75</v>
      </c>
      <c r="K6" s="3">
        <f t="shared" ref="K6:K7" si="0">D6+E6+F6+H6+I6+J6+G6</f>
        <v>36462.250000000007</v>
      </c>
    </row>
    <row r="7" spans="1:11" ht="30" x14ac:dyDescent="0.25">
      <c r="A7" s="2" t="s">
        <v>7</v>
      </c>
      <c r="B7" s="2" t="s">
        <v>8</v>
      </c>
      <c r="C7" s="4"/>
      <c r="D7" s="3"/>
      <c r="E7" s="3"/>
      <c r="F7" s="3"/>
      <c r="G7" s="3">
        <v>55422.57</v>
      </c>
      <c r="H7" s="3"/>
      <c r="I7" s="3"/>
      <c r="J7" s="3"/>
      <c r="K7" s="3">
        <f t="shared" si="0"/>
        <v>55422.57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8" sqref="C8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24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>
        <f>9805.4+52369.85+18582.85</f>
        <v>80758.100000000006</v>
      </c>
      <c r="H5" s="3"/>
      <c r="I5" s="3">
        <v>4902.7</v>
      </c>
      <c r="J5" s="3">
        <v>31377.279999999999</v>
      </c>
      <c r="K5" s="3">
        <f>D5+E5+F5+H5+I5+J5+G5</f>
        <v>129785.1</v>
      </c>
    </row>
    <row r="6" spans="1:11" ht="45" x14ac:dyDescent="0.25">
      <c r="A6" s="2" t="s">
        <v>7</v>
      </c>
      <c r="B6" s="2" t="s">
        <v>9</v>
      </c>
      <c r="C6" s="4">
        <v>11</v>
      </c>
      <c r="D6" s="3">
        <f>4435.78+443.58</f>
        <v>4879.3599999999997</v>
      </c>
      <c r="E6" s="3">
        <v>975.87</v>
      </c>
      <c r="F6" s="3">
        <v>1463.81</v>
      </c>
      <c r="G6" s="3">
        <f>15635.4+9315.13</f>
        <v>24950.53</v>
      </c>
      <c r="H6" s="3"/>
      <c r="I6" s="3">
        <v>2439.6799999999998</v>
      </c>
      <c r="J6" s="3">
        <v>10978.55</v>
      </c>
      <c r="K6" s="3">
        <f t="shared" ref="K6:K7" si="0">D6+E6+F6+H6+I6+J6+G6</f>
        <v>45687.799999999996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22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29416.2</v>
      </c>
      <c r="K5" s="3">
        <f>D5+E5+F5+H5+I5+J5+G5</f>
        <v>47065.919999999998</v>
      </c>
    </row>
    <row r="6" spans="1:11" ht="45" x14ac:dyDescent="0.25">
      <c r="A6" s="2" t="s">
        <v>7</v>
      </c>
      <c r="B6" s="2" t="s">
        <v>9</v>
      </c>
      <c r="C6" s="4">
        <v>15</v>
      </c>
      <c r="D6" s="3">
        <f>5773.84+577.38</f>
        <v>6351.22</v>
      </c>
      <c r="E6" s="3">
        <v>1270.25</v>
      </c>
      <c r="F6" s="3">
        <v>1905.37</v>
      </c>
      <c r="G6" s="3">
        <f>3894.63+5344.92</f>
        <v>9239.5499999999993</v>
      </c>
      <c r="H6" s="3"/>
      <c r="I6" s="3">
        <v>3175.61</v>
      </c>
      <c r="J6" s="3">
        <v>14417.28</v>
      </c>
      <c r="K6" s="3">
        <f t="shared" ref="K6:K7" si="0">D6+E6+F6+H6+I6+J6+G6</f>
        <v>36359.279999999999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22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22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22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J7" sqref="J7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21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28435.66</v>
      </c>
      <c r="K5" s="3">
        <f>D5+E5+F5+H5+I5+J5+G5</f>
        <v>46085.380000000005</v>
      </c>
    </row>
    <row r="6" spans="1:11" ht="45" x14ac:dyDescent="0.25">
      <c r="A6" s="2" t="s">
        <v>7</v>
      </c>
      <c r="B6" s="2" t="s">
        <v>9</v>
      </c>
      <c r="C6" s="4">
        <v>21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17698.75</v>
      </c>
      <c r="K6" s="3">
        <f t="shared" ref="K6:K7" si="0">D6+E6+F6+H6+I6+J6+G6</f>
        <v>36329.020000000004</v>
      </c>
    </row>
    <row r="7" spans="1:11" ht="30" x14ac:dyDescent="0.25">
      <c r="A7" s="2" t="s">
        <v>7</v>
      </c>
      <c r="B7" s="2" t="s">
        <v>8</v>
      </c>
      <c r="C7" s="4">
        <v>21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16767.23</v>
      </c>
      <c r="K7" s="3">
        <f t="shared" si="0"/>
        <v>36329.009999999995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6" sqref="C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8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13</v>
      </c>
      <c r="I4" s="2" t="s">
        <v>17</v>
      </c>
      <c r="J4" s="2" t="s">
        <v>12</v>
      </c>
      <c r="K4" s="2" t="s">
        <v>5</v>
      </c>
    </row>
    <row r="5" spans="1:11" ht="51" customHeight="1" x14ac:dyDescent="0.25">
      <c r="A5" s="2" t="s">
        <v>10</v>
      </c>
      <c r="B5" s="2" t="s">
        <v>11</v>
      </c>
      <c r="C5" s="2">
        <v>20</v>
      </c>
      <c r="D5" s="3">
        <f>8914+891.4</f>
        <v>9805.4</v>
      </c>
      <c r="E5" s="3">
        <v>0</v>
      </c>
      <c r="F5" s="3">
        <v>2941.62</v>
      </c>
      <c r="G5" s="3"/>
      <c r="H5" s="3"/>
      <c r="I5" s="3">
        <v>4902.7</v>
      </c>
      <c r="J5" s="3">
        <v>34318.9</v>
      </c>
      <c r="K5" s="3">
        <f>D5+E5+F5+H5+I5+J5+G5</f>
        <v>51968.62</v>
      </c>
    </row>
    <row r="6" spans="1:11" ht="45" x14ac:dyDescent="0.25">
      <c r="A6" s="2" t="s">
        <v>7</v>
      </c>
      <c r="B6" s="2" t="s">
        <v>9</v>
      </c>
      <c r="C6" s="4">
        <v>20</v>
      </c>
      <c r="D6" s="3">
        <f>8468.3+846.83</f>
        <v>9315.1299999999992</v>
      </c>
      <c r="E6" s="3">
        <v>1863.03</v>
      </c>
      <c r="F6" s="3">
        <v>2794.54</v>
      </c>
      <c r="G6" s="3"/>
      <c r="H6" s="3"/>
      <c r="I6" s="3">
        <v>4657.57</v>
      </c>
      <c r="J6" s="3">
        <v>22915.22</v>
      </c>
      <c r="K6" s="3">
        <f t="shared" ref="K6:K7" si="0">D6+E6+F6+H6+I6+J6+G6</f>
        <v>41545.490000000005</v>
      </c>
    </row>
    <row r="7" spans="1:11" ht="30" x14ac:dyDescent="0.25">
      <c r="A7" s="2" t="s">
        <v>7</v>
      </c>
      <c r="B7" s="2" t="s">
        <v>8</v>
      </c>
      <c r="C7" s="4">
        <v>20</v>
      </c>
      <c r="D7" s="3">
        <f>8468.3+846.83</f>
        <v>9315.1299999999992</v>
      </c>
      <c r="E7" s="3">
        <v>2794.54</v>
      </c>
      <c r="F7" s="3">
        <v>2794.54</v>
      </c>
      <c r="G7" s="3"/>
      <c r="H7" s="3"/>
      <c r="I7" s="3">
        <v>4657.57</v>
      </c>
      <c r="J7" s="3">
        <v>21983.71</v>
      </c>
      <c r="K7" s="3">
        <f t="shared" si="0"/>
        <v>41545.49</v>
      </c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жовтень</vt:lpstr>
      <vt:lpstr>Вересень</vt:lpstr>
      <vt:lpstr>Серпень</vt:lpstr>
      <vt:lpstr>Липень</vt:lpstr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User_1</cp:lastModifiedBy>
  <cp:lastPrinted>2025-02-21T09:00:34Z</cp:lastPrinted>
  <dcterms:created xsi:type="dcterms:W3CDTF">2024-02-27T13:05:21Z</dcterms:created>
  <dcterms:modified xsi:type="dcterms:W3CDTF">2025-10-28T16:46:12Z</dcterms:modified>
</cp:coreProperties>
</file>