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66925"/>
  <mc:AlternateContent xmlns:mc="http://schemas.openxmlformats.org/markup-compatibility/2006">
    <mc:Choice Requires="x15">
      <x15ac:absPath xmlns:x15ac="http://schemas.microsoft.com/office/spreadsheetml/2010/11/ac" url="D:\2025\ЗВІТ НА САЙТ\"/>
    </mc:Choice>
  </mc:AlternateContent>
  <xr:revisionPtr revIDLastSave="0" documentId="13_ncr:1_{C87C65A2-6B58-433D-A99F-1C59771D2372}" xr6:coauthVersionLast="47" xr6:coauthVersionMax="47" xr10:uidLastSave="{00000000-0000-0000-0000-000000000000}"/>
  <bookViews>
    <workbookView xWindow="3120" yWindow="225" windowWidth="23190" windowHeight="15375" activeTab="2" xr2:uid="{00000000-000D-0000-FFFF-FFFF00000000}"/>
  </bookViews>
  <sheets>
    <sheet name="9 МІСЯЦІВ" sheetId="4" r:id="rId1"/>
    <sheet name="І ПІВРІЧЧЯ" sheetId="3" r:id="rId2"/>
    <sheet name="І КВАРТАЛ" sheetId="2" r:id="rId3"/>
  </sheets>
  <definedNames>
    <definedName name="_xlnm.Print_Area" localSheetId="0">'9 МІСЯЦІВ'!$A$1:$M$56</definedName>
    <definedName name="_xlnm.Print_Area" localSheetId="2">'І КВАРТАЛ'!$A$1:$M$47</definedName>
    <definedName name="_xlnm.Print_Area" localSheetId="1">'І ПІВРІЧЧЯ'!$A$1:$M$52</definedName>
  </definedNames>
  <calcPr calcId="18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1" i="4" l="1"/>
  <c r="M11" i="4"/>
  <c r="L12" i="4"/>
  <c r="M12" i="4"/>
  <c r="H55" i="4"/>
  <c r="G55" i="4"/>
  <c r="G25" i="4"/>
  <c r="H25" i="4"/>
  <c r="L33" i="4"/>
  <c r="M33" i="4"/>
  <c r="M29" i="4"/>
  <c r="L29" i="4"/>
  <c r="M28" i="4"/>
  <c r="L28" i="4"/>
  <c r="M27" i="4"/>
  <c r="L27" i="4"/>
  <c r="M26" i="4"/>
  <c r="L26" i="4"/>
  <c r="G56" i="4"/>
  <c r="L54" i="4"/>
  <c r="M53" i="4"/>
  <c r="L53" i="4"/>
  <c r="M52" i="4"/>
  <c r="L52" i="4"/>
  <c r="M51" i="4"/>
  <c r="L51" i="4"/>
  <c r="M50" i="4"/>
  <c r="L50" i="4"/>
  <c r="M49" i="4"/>
  <c r="L49" i="4"/>
  <c r="H49" i="4"/>
  <c r="G49" i="4"/>
  <c r="H48" i="4"/>
  <c r="G48" i="4"/>
  <c r="M47" i="4"/>
  <c r="L47" i="4"/>
  <c r="H47" i="4"/>
  <c r="G47" i="4"/>
  <c r="G46" i="4"/>
  <c r="M45" i="4"/>
  <c r="L45" i="4"/>
  <c r="H45" i="4"/>
  <c r="G45" i="4"/>
  <c r="M44" i="4"/>
  <c r="L44" i="4"/>
  <c r="H44" i="4"/>
  <c r="G44" i="4"/>
  <c r="M43" i="4"/>
  <c r="L43" i="4"/>
  <c r="H43" i="4"/>
  <c r="G43" i="4"/>
  <c r="H42" i="4"/>
  <c r="G42" i="4"/>
  <c r="H41" i="4"/>
  <c r="G41" i="4"/>
  <c r="M40" i="4"/>
  <c r="L40" i="4"/>
  <c r="H39" i="4"/>
  <c r="G39" i="4"/>
  <c r="H38" i="4"/>
  <c r="G38" i="4"/>
  <c r="H37" i="4"/>
  <c r="G37" i="4"/>
  <c r="H36" i="4"/>
  <c r="G36" i="4"/>
  <c r="M35" i="4"/>
  <c r="L35" i="4"/>
  <c r="H35" i="4"/>
  <c r="G35" i="4"/>
  <c r="H34" i="4"/>
  <c r="G34" i="4"/>
  <c r="M32" i="4"/>
  <c r="L32" i="4"/>
  <c r="L31" i="4"/>
  <c r="M30" i="4"/>
  <c r="L30" i="4"/>
  <c r="G28" i="4"/>
  <c r="H24" i="4"/>
  <c r="G24" i="4"/>
  <c r="M23" i="4"/>
  <c r="L23" i="4"/>
  <c r="M22" i="4"/>
  <c r="L22" i="4"/>
  <c r="H21" i="4"/>
  <c r="G21" i="4"/>
  <c r="H20" i="4"/>
  <c r="G20" i="4"/>
  <c r="H19" i="4"/>
  <c r="G19" i="4"/>
  <c r="H18" i="4"/>
  <c r="G18" i="4"/>
  <c r="M17" i="4"/>
  <c r="L17" i="4"/>
  <c r="H17" i="4"/>
  <c r="G17" i="4"/>
  <c r="M16" i="4"/>
  <c r="L16" i="4"/>
  <c r="H16" i="4"/>
  <c r="G16" i="4"/>
  <c r="H15" i="4"/>
  <c r="G15" i="4"/>
  <c r="H14" i="4"/>
  <c r="G14" i="4"/>
  <c r="H13" i="4"/>
  <c r="G13" i="4"/>
  <c r="H12" i="4"/>
  <c r="G12" i="4"/>
  <c r="H11" i="4"/>
  <c r="G11" i="4"/>
  <c r="M10" i="4"/>
  <c r="L10" i="4"/>
  <c r="H10" i="4"/>
  <c r="G10" i="4"/>
  <c r="M9" i="4"/>
  <c r="L9" i="4"/>
  <c r="H9" i="4"/>
  <c r="G9" i="4"/>
  <c r="M8" i="4"/>
  <c r="L8" i="4"/>
  <c r="H8" i="4"/>
  <c r="G8" i="4"/>
  <c r="K7" i="4"/>
  <c r="L7" i="4" s="1"/>
  <c r="J7" i="4"/>
  <c r="I7" i="4"/>
  <c r="F7" i="4"/>
  <c r="E7" i="4"/>
  <c r="D7" i="4"/>
  <c r="H40" i="2"/>
  <c r="H39" i="2"/>
  <c r="H36" i="2"/>
  <c r="H34" i="2"/>
  <c r="H30" i="2"/>
  <c r="H28" i="2"/>
  <c r="H27" i="2"/>
  <c r="M49" i="3"/>
  <c r="L49" i="3"/>
  <c r="M48" i="3"/>
  <c r="L48" i="3"/>
  <c r="M47" i="3"/>
  <c r="L47" i="3"/>
  <c r="M46" i="3"/>
  <c r="L46" i="3"/>
  <c r="M45" i="3"/>
  <c r="L45" i="3"/>
  <c r="M43" i="3"/>
  <c r="L43" i="3"/>
  <c r="M41" i="3"/>
  <c r="L41" i="3"/>
  <c r="M40" i="3"/>
  <c r="L40" i="3"/>
  <c r="M39" i="3"/>
  <c r="L39" i="3"/>
  <c r="M36" i="3"/>
  <c r="L36" i="3"/>
  <c r="M23" i="3"/>
  <c r="L23" i="3"/>
  <c r="M22" i="3"/>
  <c r="L22" i="3"/>
  <c r="M17" i="3"/>
  <c r="L17" i="3"/>
  <c r="M16" i="3"/>
  <c r="L16" i="3"/>
  <c r="M10" i="3"/>
  <c r="L10" i="3"/>
  <c r="M8" i="3"/>
  <c r="L8" i="3"/>
  <c r="M9" i="3"/>
  <c r="H19" i="3"/>
  <c r="H33" i="3"/>
  <c r="H32" i="3"/>
  <c r="H31" i="3"/>
  <c r="H30" i="3"/>
  <c r="H38" i="3"/>
  <c r="H45" i="3"/>
  <c r="H44" i="3"/>
  <c r="H43" i="3"/>
  <c r="H40" i="3"/>
  <c r="G25" i="3"/>
  <c r="L26" i="3"/>
  <c r="L25" i="3"/>
  <c r="L28" i="3"/>
  <c r="L50" i="3"/>
  <c r="G52" i="3"/>
  <c r="G51" i="3"/>
  <c r="G45" i="3"/>
  <c r="G44" i="3"/>
  <c r="G43" i="3"/>
  <c r="G42" i="3"/>
  <c r="H41" i="3"/>
  <c r="G41" i="3"/>
  <c r="G40" i="3"/>
  <c r="H39" i="3"/>
  <c r="G39" i="3"/>
  <c r="G38" i="3"/>
  <c r="H37" i="3"/>
  <c r="G37" i="3"/>
  <c r="H35" i="3"/>
  <c r="G35" i="3"/>
  <c r="H34" i="3"/>
  <c r="G34" i="3"/>
  <c r="G33" i="3"/>
  <c r="G32" i="3"/>
  <c r="M31" i="3"/>
  <c r="L31" i="3"/>
  <c r="G31" i="3"/>
  <c r="G30" i="3"/>
  <c r="M29" i="3"/>
  <c r="L29" i="3"/>
  <c r="M27" i="3"/>
  <c r="L27" i="3"/>
  <c r="H24" i="3"/>
  <c r="G24" i="3"/>
  <c r="H21" i="3"/>
  <c r="G21" i="3"/>
  <c r="H20" i="3"/>
  <c r="G20" i="3"/>
  <c r="G19" i="3"/>
  <c r="H18" i="3"/>
  <c r="G18" i="3"/>
  <c r="H17" i="3"/>
  <c r="G17" i="3"/>
  <c r="H16" i="3"/>
  <c r="G16" i="3"/>
  <c r="H15" i="3"/>
  <c r="G15" i="3"/>
  <c r="H14" i="3"/>
  <c r="G14" i="3"/>
  <c r="H13" i="3"/>
  <c r="G13" i="3"/>
  <c r="H12" i="3"/>
  <c r="G12" i="3"/>
  <c r="H11" i="3"/>
  <c r="G11" i="3"/>
  <c r="H10" i="3"/>
  <c r="G10" i="3"/>
  <c r="L9" i="3"/>
  <c r="H9" i="3"/>
  <c r="G9" i="3"/>
  <c r="H8" i="3"/>
  <c r="G8" i="3"/>
  <c r="K7" i="3"/>
  <c r="J7" i="3"/>
  <c r="I7" i="3"/>
  <c r="F7" i="3"/>
  <c r="E7" i="3"/>
  <c r="D7" i="3"/>
  <c r="F33" i="2"/>
  <c r="G7" i="4" l="1"/>
  <c r="H7" i="4"/>
  <c r="M7" i="4"/>
  <c r="M7" i="3"/>
  <c r="N7" i="3"/>
  <c r="L7" i="3"/>
  <c r="H7" i="3"/>
  <c r="G7" i="3"/>
  <c r="G47" i="2"/>
  <c r="G46" i="2"/>
  <c r="G41" i="2"/>
  <c r="G40" i="2"/>
  <c r="G39" i="2"/>
  <c r="G38" i="2"/>
  <c r="E7" i="2"/>
  <c r="F7" i="2"/>
  <c r="J7" i="2"/>
  <c r="K7" i="2"/>
  <c r="M28" i="2"/>
  <c r="L28" i="2"/>
  <c r="M26" i="2"/>
  <c r="L26" i="2"/>
  <c r="M25" i="2"/>
  <c r="L25" i="2"/>
  <c r="L35" i="2"/>
  <c r="L36" i="2"/>
  <c r="L45" i="2"/>
  <c r="L44" i="2"/>
  <c r="M43" i="2"/>
  <c r="L43" i="2"/>
  <c r="L42" i="2"/>
  <c r="M41" i="2"/>
  <c r="L41" i="2"/>
  <c r="I7" i="2"/>
  <c r="N7" i="2" s="1"/>
  <c r="D7" i="2"/>
  <c r="M7" i="2" l="1"/>
  <c r="L39" i="2"/>
  <c r="L9" i="2" l="1"/>
  <c r="L10" i="2"/>
  <c r="L37" i="2"/>
  <c r="G8" i="2"/>
  <c r="H8" i="2"/>
  <c r="G9" i="2"/>
  <c r="H9" i="2"/>
  <c r="G10" i="2"/>
  <c r="H10" i="2"/>
  <c r="G11" i="2"/>
  <c r="H11" i="2"/>
  <c r="G12" i="2"/>
  <c r="H12" i="2"/>
  <c r="G13" i="2"/>
  <c r="H13" i="2"/>
  <c r="G14" i="2"/>
  <c r="H14" i="2"/>
  <c r="G15" i="2"/>
  <c r="H15" i="2"/>
  <c r="G16" i="2"/>
  <c r="H16" i="2"/>
  <c r="G17" i="2"/>
  <c r="H17" i="2"/>
  <c r="G18" i="2"/>
  <c r="H18" i="2"/>
  <c r="G19" i="2"/>
  <c r="G20" i="2"/>
  <c r="H20" i="2"/>
  <c r="G21" i="2"/>
  <c r="H21" i="2"/>
  <c r="G24" i="2"/>
  <c r="H24" i="2"/>
  <c r="G27" i="2"/>
  <c r="G28" i="2"/>
  <c r="G29" i="2"/>
  <c r="G30" i="2"/>
  <c r="G31" i="2"/>
  <c r="H31" i="2"/>
  <c r="G32" i="2"/>
  <c r="H32" i="2"/>
  <c r="G33" i="2"/>
  <c r="H33" i="2"/>
  <c r="G34" i="2"/>
  <c r="G35" i="2"/>
  <c r="H35" i="2"/>
  <c r="G36" i="2"/>
  <c r="G37" i="2"/>
  <c r="H37" i="2"/>
  <c r="H7" i="2" l="1"/>
  <c r="L7" i="2"/>
  <c r="G7" i="2"/>
</calcChain>
</file>

<file path=xl/sharedStrings.xml><?xml version="1.0" encoding="utf-8"?>
<sst xmlns="http://schemas.openxmlformats.org/spreadsheetml/2006/main" count="194" uniqueCount="65">
  <si>
    <t>Код Програмної класифікації видатків та кредитування місцевих бюджетів</t>
  </si>
  <si>
    <t>Код Типової програмної класифікації видатків та кредитування місцевих бюджетів</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</si>
  <si>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місцевих бюджетів</t>
  </si>
  <si>
    <t>Загальний фонд</t>
  </si>
  <si>
    <t>Спеціальний фонд</t>
  </si>
  <si>
    <t>Дніпровська районна в місті Києві державна адміністрація</t>
  </si>
  <si>
    <t>Керівництво і управління Дніпровською районною в місті Києві державною адміністрацією</t>
  </si>
  <si>
    <t>Надання дошкільної освіти</t>
  </si>
  <si>
    <t>Надання позашкільної освіти закладами позашкільної освіти, заходи із позашкільної роботи з дітьми</t>
  </si>
  <si>
    <t>Забезпечення діяльності інших закладів у сфері освіти</t>
  </si>
  <si>
    <t>Інші програми та заходи у сфері освіти</t>
  </si>
  <si>
    <t>Забезпечення діяльності інклюзивно-ресурсних центрів за рахунок коштів місцевого бюджету</t>
  </si>
  <si>
    <t>Забезпечення діяльності інклюзивно-ресурсних центрів за рахунок освітньої субвенції</t>
  </si>
  <si>
    <t>Надання реабілітаційних послуг особам з інвалідністю та дітям з інвалідністю</t>
  </si>
  <si>
    <t>Інші заходи у сфері соціального захисту і соціального забезпечення</t>
  </si>
  <si>
    <t>Забезпечення діяльності бібліотек</t>
  </si>
  <si>
    <t>Забезпечення діяльності палаців i будинків культури, клубів, центрів дозвілля та iнших клубних закладів</t>
  </si>
  <si>
    <t>Забезпечення діяльності інших закладів в галузі культури і мистецтва</t>
  </si>
  <si>
    <t>Інші заходи в галузі культури і мистецтва</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</si>
  <si>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</si>
  <si>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Експлуатація та технічне обслуговування житлового фонду</t>
  </si>
  <si>
    <t>План на рік</t>
  </si>
  <si>
    <t>План на звітний період</t>
  </si>
  <si>
    <t>Профінансовано за звітний період</t>
  </si>
  <si>
    <t>грн</t>
  </si>
  <si>
    <t>% освоєння</t>
  </si>
  <si>
    <t>Будівництво освітніх установ та закладів</t>
  </si>
  <si>
    <t>Інша діяльність, пов’язана з експлуатацією об’єктів житлово-комунального господарства</t>
  </si>
  <si>
    <t>Забезпечення надійної та безперебійної експлуатації ліфтів</t>
  </si>
  <si>
    <t>Інша діяльність у сфері житлово-комунального господарства</t>
  </si>
  <si>
    <t>до планових призначень року</t>
  </si>
  <si>
    <t>до планових призначень звітного періоду</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</si>
  <si>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</si>
  <si>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спеціальними закладами загальної середньої освіти для осіб з особливими освітніми потребами, зумовленими порушеннями інтелектуального розвитку, фізичними та/або сенсорними порушеннями, за рахунок коштів місцевого бюджету</t>
  </si>
  <si>
    <t>Надання загальної середньої освіти спеціалізованими закладами загальної середньої освіти за рахунок коштів місцевого бюджету</t>
  </si>
  <si>
    <t>Надання загальної середньої освіти закладами загальної середньої освіти за рахунок освітньої субвенції</t>
  </si>
  <si>
    <t>Надання загальної середньої освіти спеціальними закладами загальної середньої освіти для осіб з особливими освітніми потребами, зумовленими порушеннями інтелектуального розвитку, фізичними та/або сенсорними порушеннями, за рахунок освітньої субвенції</t>
  </si>
  <si>
    <t>Надання загальної середньої освіти спеціалізованими закладами загальної середньої освіти за рахунок освітньої субвенції</t>
  </si>
  <si>
    <t>Надання спеціалізованої освіти мистецькими школами</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</si>
  <si>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</si>
  <si>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</si>
  <si>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</si>
  <si>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</si>
  <si>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Здійснення доплат педагогічним працівникам закладів загальної середньої освіти за рахунок субвенції з державного бюджету місцевим бюджетам</t>
  </si>
  <si>
    <t>Забезпечення умов для догляду та виховання дітей та молоді в дитячих будинках сімейного типу, прийомних сім’ях та сім’ях патронатних вихователів</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</si>
  <si>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</si>
  <si>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Створення умов для творчого, інтелектуального, духовного та фізичного розвитку дітей та молоді за місцем їх проживання</t>
  </si>
  <si>
    <t>Забезпечення молодіжними центрами соціального становлення та розвитку молоді та інші заходи у сфері молодіжної політики</t>
  </si>
  <si>
    <t>Надання комплексу послуг особам/сім’ям у сфері соціального захисту та соціального забезпечення іншими надавачами соціальних послуг</t>
  </si>
  <si>
    <t>Розвиток здібностей у дітей та молоді з фізичної культури та спорту комунальними дитячоюнацькими спортивними школами</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</si>
  <si>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</si>
  <si>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Надання допомоги суб’єктам господарювання, що постраждали внаслідок надзвичайної ситуації або стихійного лиха, за рахунок коштів резервного фонду місцевого бюджету на умовах повернення</t>
  </si>
  <si>
    <t>Повернення допомоги, наданоії суб'єктам господарювання на заходи із запобігання та ліквідаціії надзвичайної ситуації a6o стихійного лиха за рахунок коштів резервного фонду місцевого бюджету</t>
  </si>
  <si>
    <t>Аналіз фінансування в розрізі програм за період з 01.01.2025 по 31.03.2025</t>
  </si>
  <si>
    <t>Аналіз фінансування в розрізі програм за період з 01.01.2025 по 30.06.2025</t>
  </si>
  <si>
    <t>Будівництво об’єктів житлово-комунального господарства</t>
  </si>
  <si>
    <t>Реалізація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</si>
  <si>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Реалізація проектів (заходів) з відновлення освітніх установ та закладів, пошкоджених / знищених внаслідок збройної агресії, за рахунок коштів місцевих бюджетів</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</si>
  <si>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</si>
  <si>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</si>
  <si>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Аналіз фінансування в розрізі програм за період з 01.01.2025 по 30.09.2025</t>
  </si>
  <si>
    <t>Виконання заходів щодо забезпечення реалізації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військово-спортивних) ліцеях, ліцеях із посиленою військово-фізичною підготовкою, за рахунок субвенції з державного бюджету місцевим бюджетам</t>
  </si>
  <si>
    <t xml:space="preserve">Реалізація заходів за рахунок освітньої субвенції з  державного  бюджету  місцевим  бюджетам (за спеціальним фондом державного бюджету) на створення сучасного освітнього простору)  </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</si>
  <si>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</si>
  <si>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 xml:space="preserve">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державного бюджету)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</si>
</sst>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10" x14ac:knownFonts="1">
    <font>
      <sz val="11"/>
      <color theme="1"/>
      <name val="Calibri"/>
      <family val="2"/>
      <charset val="204"/>
      <scheme val="minor"/>
    </font>
    <font>
      <sz val="8"/>
      <name val="Arial"/>
      <family val="2"/>
      <charset val="204"/>
    </font>
    <font>
      <b/>
      <sz val="10"/>
      <name val="Arial"/>
      <family val="2"/>
      <charset val="204"/>
    </font>
    <font>
      <b/>
      <sz val="8"/>
      <name val="Arial"/>
      <family val="2"/>
      <charset val="204"/>
    </font>
    <font>
      <sz val="8"/>
      <name val="Arial"/>
      <family val="2"/>
      <charset val="204"/>
    </font>
    <font>
      <sz val="10"/>
      <name val="Arial"/>
      <family val="2"/>
      <charset val="204"/>
    </font>
    <font>
      <sz val="8"/>
      <color theme="1"/>
      <name val="Arial"/>
      <family val="2"/>
      <charset val="204"/>
    </font>
    <font>
      <sz val="8"/>
      <name val="Arial"/>
      <family val="2"/>
      <charset val="204"/>
    </font>
    <font>
      <sz val="8"/>
      <color rgb="FF000000"/>
      <name val="Arial"/>
      <family val="2"/>
      <charset val="204"/>
    </font>
    <font>
      <b/>
      <sz val="12"/>
      <name val="Times New Roman"/>
      <family val="1"/>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style="thin">
        <color indexed="64"/>
      </right>
      <top style="thin">
        <color rgb="FF000000"/>
      </top>
      <bottom style="thin">
        <color indexed="64"/>
      </bottom>
      <diagonal/>
    </border>
  </borders>
  <cellStyleXfs count="3">
    <xf numFmtId="0" fontId="0" fillId="0" borderId="0"/>
    <xf numFmtId="0" fontId="4" fillId="0" borderId="0"/>
    <xf numFmtId="0" fontId="7" fillId="0" borderId="0"/>
  </cellStyleXfs>
  <cellXfs count="37">
    <xf numFmtId="0" fontId="0" fillId="0" borderId="0" xfId="0"/>
    <xf numFmtId="0" fontId="1" fillId="0" borderId="0" xfId="0" applyFont="1" applyAlignment="1">
      <alignment horizontal="left"/>
    </xf>
    <xf numFmtId="1" fontId="1" fillId="0" borderId="1" xfId="0" applyNumberFormat="1" applyFont="1" applyBorder="1" applyAlignment="1">
      <alignment horizontal="center" vertical="center"/>
    </xf>
    <xf numFmtId="0" fontId="3" fillId="0" borderId="1" xfId="0" applyFont="1" applyBorder="1" applyAlignment="1">
      <alignment horizontal="center" vertical="center"/>
    </xf>
    <xf numFmtId="164"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0" fontId="3" fillId="0" borderId="1" xfId="0" applyFont="1" applyBorder="1" applyAlignment="1">
      <alignment horizontal="left" vertical="top" wrapText="1"/>
    </xf>
    <xf numFmtId="0" fontId="1" fillId="0" borderId="1" xfId="0" applyFont="1" applyBorder="1" applyAlignment="1">
      <alignment horizontal="left" vertical="top" wrapText="1"/>
    </xf>
    <xf numFmtId="3" fontId="2" fillId="0" borderId="1" xfId="0" applyNumberFormat="1" applyFont="1" applyBorder="1" applyAlignment="1">
      <alignment horizontal="center" vertical="center"/>
    </xf>
    <xf numFmtId="165" fontId="2" fillId="0" borderId="1" xfId="0" applyNumberFormat="1" applyFont="1" applyBorder="1" applyAlignment="1">
      <alignment horizontal="center" vertical="center"/>
    </xf>
    <xf numFmtId="3" fontId="5" fillId="0" borderId="1" xfId="0" applyNumberFormat="1" applyFont="1" applyBorder="1" applyAlignment="1">
      <alignment horizontal="center" vertical="center"/>
    </xf>
    <xf numFmtId="165" fontId="5" fillId="0" borderId="1" xfId="0" applyNumberFormat="1" applyFont="1" applyBorder="1" applyAlignment="1">
      <alignment horizontal="center" vertical="center"/>
    </xf>
    <xf numFmtId="0" fontId="0" fillId="0" borderId="1" xfId="0" applyBorder="1"/>
    <xf numFmtId="3" fontId="0" fillId="0" borderId="0" xfId="0" applyNumberFormat="1"/>
    <xf numFmtId="3" fontId="5" fillId="0" borderId="3" xfId="0" applyNumberFormat="1" applyFont="1" applyBorder="1" applyAlignment="1">
      <alignment horizontal="center" vertical="center"/>
    </xf>
    <xf numFmtId="0" fontId="6"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applyAlignment="1">
      <alignment horizontal="center"/>
    </xf>
    <xf numFmtId="0" fontId="0" fillId="0" borderId="0" xfId="0" applyAlignment="1">
      <alignment horizontal="center"/>
    </xf>
    <xf numFmtId="3" fontId="5" fillId="0" borderId="2" xfId="0" applyNumberFormat="1" applyFont="1" applyBorder="1" applyAlignment="1">
      <alignment horizontal="center" vertical="center"/>
    </xf>
    <xf numFmtId="1" fontId="1" fillId="0" borderId="3" xfId="0" applyNumberFormat="1" applyFont="1" applyBorder="1" applyAlignment="1">
      <alignment horizontal="center" vertical="center"/>
    </xf>
    <xf numFmtId="1" fontId="1" fillId="0" borderId="3" xfId="0" applyNumberFormat="1" applyFont="1" applyBorder="1" applyAlignment="1">
      <alignment horizontal="center" vertical="center" wrapText="1"/>
    </xf>
    <xf numFmtId="3" fontId="5" fillId="0" borderId="4" xfId="0" applyNumberFormat="1" applyFont="1" applyBorder="1" applyAlignment="1">
      <alignment horizontal="center" vertical="center"/>
    </xf>
    <xf numFmtId="0" fontId="0" fillId="0" borderId="1" xfId="0" applyBorder="1" applyAlignment="1">
      <alignment horizontal="center" vertical="center"/>
    </xf>
    <xf numFmtId="0" fontId="8" fillId="0" borderId="1" xfId="0" applyFont="1" applyBorder="1" applyAlignment="1">
      <alignment horizontal="left" vertical="center" wrapText="1"/>
    </xf>
    <xf numFmtId="3" fontId="0" fillId="0" borderId="1" xfId="0" applyNumberFormat="1" applyBorder="1"/>
    <xf numFmtId="3" fontId="0" fillId="0" borderId="1" xfId="0" applyNumberFormat="1" applyBorder="1" applyAlignment="1">
      <alignment horizontal="center" vertical="center"/>
    </xf>
    <xf numFmtId="0" fontId="1" fillId="0" borderId="0" xfId="0" applyFont="1" applyAlignment="1">
      <alignment horizontal="center" vertical="center"/>
    </xf>
    <xf numFmtId="3" fontId="0" fillId="0" borderId="3" xfId="0" applyNumberFormat="1"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3" fontId="5" fillId="0" borderId="0" xfId="0" applyNumberFormat="1" applyFont="1" applyAlignment="1">
      <alignment horizontal="center" vertical="center"/>
    </xf>
    <xf numFmtId="3" fontId="5" fillId="0" borderId="5" xfId="0" applyNumberFormat="1" applyFont="1" applyBorder="1" applyAlignment="1">
      <alignment horizontal="center" vertical="center"/>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9" fillId="0" borderId="0" xfId="1" applyFont="1" applyAlignment="1">
      <alignment horizontal="center" vertical="center" wrapText="1"/>
    </xf>
  </cellXfs>
  <cellStyles count="3">
    <cellStyle name="Звичайний" xfId="0" builtinId="0"/>
    <cellStyle name="Звичайний 2" xfId="2" xr:uid="{36CC0F86-63FF-4575-9AF0-60118226369F}"/>
    <cellStyle name="Обычный 2" xfId="1" xr:uid="{00000000-0005-0000-0000-000001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BA17E-5A24-4955-8254-652BF4E94EF4}">
  <dimension ref="A1:N56"/>
  <sheetViews>
    <sheetView view="pageBreakPreview" topLeftCell="A43" zoomScale="91" zoomScaleNormal="110" zoomScaleSheetLayoutView="91" workbookViewId="0">
      <selection activeCell="C51" sqref="C51"/>
    </sheetView>
  </sheetViews>
  <sheetFormatPr defaultRowHeight="15" x14ac:dyDescent="0.25"/>
  <cols>
    <col min="1" max="1" width="10.85546875" customWidth="1"/>
    <col min="2" max="2" width="10.5703125" customWidth="1"/>
    <col min="3" max="3" width="49.7109375" customWidth="1"/>
    <col min="4" max="4" width="13.5703125" style="19" customWidth="1"/>
    <col min="5" max="6" width="13.7109375" customWidth="1"/>
    <col min="7" max="7" width="11.7109375" customWidth="1"/>
    <col min="8" max="8" width="11.42578125" customWidth="1"/>
    <col min="9" max="9" width="13.7109375" customWidth="1"/>
    <col min="10" max="10" width="14" style="30" customWidth="1"/>
    <col min="11" max="11" width="14.85546875" customWidth="1"/>
    <col min="12" max="12" width="9.85546875" customWidth="1"/>
    <col min="13" max="13" width="11.5703125" customWidth="1"/>
    <col min="14" max="14" width="14" customWidth="1"/>
  </cols>
  <sheetData>
    <row r="1" spans="1:14" ht="23.25" customHeight="1" x14ac:dyDescent="0.25">
      <c r="A1" s="36" t="s">
        <v>60</v>
      </c>
      <c r="B1" s="36"/>
      <c r="C1" s="36"/>
      <c r="D1" s="36"/>
      <c r="E1" s="36"/>
      <c r="F1" s="36"/>
      <c r="G1" s="36"/>
      <c r="H1" s="36"/>
      <c r="I1" s="36"/>
      <c r="J1" s="36"/>
      <c r="K1" s="36"/>
      <c r="L1" s="36"/>
      <c r="M1" s="36"/>
    </row>
    <row r="2" spans="1:14" x14ac:dyDescent="0.25">
      <c r="A2" s="1"/>
      <c r="B2" s="1"/>
      <c r="C2" s="1"/>
      <c r="D2" s="18"/>
      <c r="E2" s="1"/>
      <c r="F2" s="1"/>
      <c r="G2" s="1"/>
      <c r="H2" s="1"/>
      <c r="I2" s="1"/>
      <c r="J2" s="28"/>
      <c r="K2" s="1"/>
      <c r="L2" s="1"/>
      <c r="M2" s="1" t="s">
        <v>24</v>
      </c>
    </row>
    <row r="3" spans="1:14" x14ac:dyDescent="0.25">
      <c r="A3" s="34" t="s">
        <v>0</v>
      </c>
      <c r="B3" s="34" t="s">
        <v>1</v>
      </c>
      <c r="C3" s="34" t="s">
        <v>2</v>
      </c>
      <c r="D3" s="34" t="s">
        <v>3</v>
      </c>
      <c r="E3" s="34"/>
      <c r="F3" s="34"/>
      <c r="G3" s="34"/>
      <c r="H3" s="34"/>
      <c r="I3" s="34" t="s">
        <v>4</v>
      </c>
      <c r="J3" s="34"/>
      <c r="K3" s="34"/>
      <c r="L3" s="34"/>
      <c r="M3" s="34"/>
    </row>
    <row r="4" spans="1:14" ht="15" customHeight="1" x14ac:dyDescent="0.25">
      <c r="A4" s="34"/>
      <c r="B4" s="34"/>
      <c r="C4" s="34"/>
      <c r="D4" s="34" t="s">
        <v>21</v>
      </c>
      <c r="E4" s="34" t="s">
        <v>22</v>
      </c>
      <c r="F4" s="34" t="s">
        <v>23</v>
      </c>
      <c r="G4" s="35" t="s">
        <v>25</v>
      </c>
      <c r="H4" s="34"/>
      <c r="I4" s="34" t="s">
        <v>21</v>
      </c>
      <c r="J4" s="34" t="s">
        <v>22</v>
      </c>
      <c r="K4" s="34" t="s">
        <v>23</v>
      </c>
      <c r="L4" s="35" t="s">
        <v>25</v>
      </c>
      <c r="M4" s="34"/>
    </row>
    <row r="5" spans="1:14" ht="60.75" customHeight="1" x14ac:dyDescent="0.25">
      <c r="A5" s="34"/>
      <c r="B5" s="34"/>
      <c r="C5" s="34"/>
      <c r="D5" s="34"/>
      <c r="E5" s="34"/>
      <c r="F5" s="34"/>
      <c r="G5" s="17" t="s">
        <v>30</v>
      </c>
      <c r="H5" s="17" t="s">
        <v>31</v>
      </c>
      <c r="I5" s="34"/>
      <c r="J5" s="34"/>
      <c r="K5" s="34"/>
      <c r="L5" s="17" t="s">
        <v>30</v>
      </c>
      <c r="M5" s="17" t="s">
        <v>31</v>
      </c>
    </row>
    <row r="6" spans="1:14" x14ac:dyDescent="0.25">
      <c r="A6" s="2">
        <v>1</v>
      </c>
      <c r="B6" s="2">
        <v>2</v>
      </c>
      <c r="C6" s="2">
        <v>3</v>
      </c>
      <c r="D6" s="2">
        <v>4</v>
      </c>
      <c r="E6" s="2">
        <v>5</v>
      </c>
      <c r="F6" s="2">
        <v>6</v>
      </c>
      <c r="G6" s="2">
        <v>7</v>
      </c>
      <c r="H6" s="2">
        <v>8</v>
      </c>
      <c r="I6" s="2">
        <v>9</v>
      </c>
      <c r="J6" s="2">
        <v>10</v>
      </c>
      <c r="K6" s="2">
        <v>11</v>
      </c>
      <c r="L6" s="2">
        <v>12</v>
      </c>
      <c r="M6" s="2">
        <v>13</v>
      </c>
    </row>
    <row r="7" spans="1:14" ht="23.25" customHeight="1" x14ac:dyDescent="0.25">
      <c r="A7" s="6">
        <v>4300000</v>
      </c>
      <c r="B7" s="3"/>
      <c r="C7" s="7" t="s">
        <v>5</v>
      </c>
      <c r="D7" s="9">
        <f>SUM(D8:D56)</f>
        <v>3566863797</v>
      </c>
      <c r="E7" s="9">
        <f t="shared" ref="E7:F7" si="0">SUM(E8:E56)</f>
        <v>2741289857</v>
      </c>
      <c r="F7" s="9">
        <f t="shared" si="0"/>
        <v>2545072104.8799992</v>
      </c>
      <c r="G7" s="10">
        <f>F7/D7</f>
        <v>0.71353218113363226</v>
      </c>
      <c r="H7" s="10">
        <f>F7/E7</f>
        <v>0.92842137739686648</v>
      </c>
      <c r="I7" s="9">
        <f>SUM(I8:I56)</f>
        <v>1450493150</v>
      </c>
      <c r="J7" s="9">
        <f t="shared" ref="J7:K7" si="1">SUM(J8:J56)</f>
        <v>1109151875</v>
      </c>
      <c r="K7" s="9">
        <f t="shared" si="1"/>
        <v>584508455.21000004</v>
      </c>
      <c r="L7" s="10">
        <f>K7/I7</f>
        <v>0.40297222721113851</v>
      </c>
      <c r="M7" s="10">
        <f>K7/J7</f>
        <v>0.52698685219280728</v>
      </c>
      <c r="N7" s="14"/>
    </row>
    <row r="8" spans="1:14" ht="26.25" customHeight="1" x14ac:dyDescent="0.25">
      <c r="A8" s="2">
        <v>4310160</v>
      </c>
      <c r="B8" s="4">
        <v>160</v>
      </c>
      <c r="C8" s="8" t="s">
        <v>6</v>
      </c>
      <c r="D8" s="11">
        <v>197908500</v>
      </c>
      <c r="E8" s="11">
        <v>149046701</v>
      </c>
      <c r="F8" s="11">
        <v>130590904.39</v>
      </c>
      <c r="G8" s="12">
        <f t="shared" ref="G8:G49" si="2">F8/D8</f>
        <v>0.65985495514341219</v>
      </c>
      <c r="H8" s="12">
        <f t="shared" ref="H8:H49" si="3">F8/E8</f>
        <v>0.87617440381991418</v>
      </c>
      <c r="I8" s="20">
        <v>1811440</v>
      </c>
      <c r="J8" s="11">
        <v>1811440</v>
      </c>
      <c r="K8" s="11">
        <v>1345108.4</v>
      </c>
      <c r="L8" s="12">
        <f t="shared" ref="L8:L10" si="4">K8/I8</f>
        <v>0.74256304376628535</v>
      </c>
      <c r="M8" s="12">
        <f>K8/J8</f>
        <v>0.74256304376628535</v>
      </c>
    </row>
    <row r="9" spans="1:14" x14ac:dyDescent="0.25">
      <c r="A9" s="2">
        <v>4311010</v>
      </c>
      <c r="B9" s="5">
        <v>1010</v>
      </c>
      <c r="C9" s="8" t="s">
        <v>7</v>
      </c>
      <c r="D9" s="11">
        <v>1026316045</v>
      </c>
      <c r="E9" s="11">
        <v>772712610</v>
      </c>
      <c r="F9" s="11">
        <v>731077914.23000002</v>
      </c>
      <c r="G9" s="12">
        <f t="shared" si="2"/>
        <v>0.71233214933320077</v>
      </c>
      <c r="H9" s="12">
        <f t="shared" si="3"/>
        <v>0.94611878306217889</v>
      </c>
      <c r="I9" s="20">
        <v>87886489</v>
      </c>
      <c r="J9" s="11">
        <v>84178076</v>
      </c>
      <c r="K9" s="11">
        <v>51425370.43</v>
      </c>
      <c r="L9" s="12">
        <f t="shared" si="4"/>
        <v>0.5851339724129837</v>
      </c>
      <c r="M9" s="12">
        <f>K9/J9</f>
        <v>0.61091168714761312</v>
      </c>
    </row>
    <row r="10" spans="1:14" ht="28.5" customHeight="1" x14ac:dyDescent="0.25">
      <c r="A10" s="2">
        <v>4311021</v>
      </c>
      <c r="B10" s="5">
        <v>1021</v>
      </c>
      <c r="C10" s="8" t="s">
        <v>32</v>
      </c>
      <c r="D10" s="11">
        <v>914794439</v>
      </c>
      <c r="E10" s="11">
        <v>704418821</v>
      </c>
      <c r="F10" s="11">
        <v>640784652.53999996</v>
      </c>
      <c r="G10" s="12">
        <f t="shared" si="2"/>
        <v>0.70046846069644719</v>
      </c>
      <c r="H10" s="12">
        <f t="shared" si="3"/>
        <v>0.90966429833651474</v>
      </c>
      <c r="I10" s="20">
        <v>147638988</v>
      </c>
      <c r="J10" s="11">
        <v>117738988</v>
      </c>
      <c r="K10" s="11">
        <v>100685874.58</v>
      </c>
      <c r="L10" s="12">
        <f t="shared" si="4"/>
        <v>0.68197348101573274</v>
      </c>
      <c r="M10" s="12">
        <f>K10/J10</f>
        <v>0.85516171227834914</v>
      </c>
    </row>
    <row r="11" spans="1:14" ht="62.25" customHeight="1" x14ac:dyDescent="0.25">
      <c r="A11" s="2">
        <v>4311022</v>
      </c>
      <c r="B11" s="5">
        <v>1022</v>
      </c>
      <c r="C11" s="8" t="s">
        <v>33</v>
      </c>
      <c r="D11" s="11">
        <v>47046553</v>
      </c>
      <c r="E11" s="11">
        <v>36135990</v>
      </c>
      <c r="F11" s="11">
        <v>33099381.239999998</v>
      </c>
      <c r="G11" s="12">
        <f t="shared" si="2"/>
        <v>0.70354529990751924</v>
      </c>
      <c r="H11" s="12">
        <f t="shared" si="3"/>
        <v>0.91596719060415943</v>
      </c>
      <c r="I11" s="20">
        <v>7120000</v>
      </c>
      <c r="J11" s="11">
        <v>5000000</v>
      </c>
      <c r="K11" s="11">
        <v>4348251.74</v>
      </c>
      <c r="L11" s="12">
        <f t="shared" ref="L11:L12" si="5">K11/I11</f>
        <v>0.61070951404494389</v>
      </c>
      <c r="M11" s="12">
        <f t="shared" ref="M11:M12" si="6">K11/J11</f>
        <v>0.86965034800000007</v>
      </c>
    </row>
    <row r="12" spans="1:14" ht="25.5" customHeight="1" x14ac:dyDescent="0.25">
      <c r="A12" s="2">
        <v>4311023</v>
      </c>
      <c r="B12" s="5">
        <v>1023</v>
      </c>
      <c r="C12" s="8" t="s">
        <v>34</v>
      </c>
      <c r="D12" s="11">
        <v>57752620</v>
      </c>
      <c r="E12" s="11">
        <v>44600248</v>
      </c>
      <c r="F12" s="11">
        <v>38989593.799999997</v>
      </c>
      <c r="G12" s="12">
        <f t="shared" si="2"/>
        <v>0.6751138528433861</v>
      </c>
      <c r="H12" s="12">
        <f t="shared" si="3"/>
        <v>0.874201277983925</v>
      </c>
      <c r="I12" s="20">
        <v>3900000</v>
      </c>
      <c r="J12" s="11">
        <v>3900000</v>
      </c>
      <c r="K12" s="11">
        <v>2687335.09</v>
      </c>
      <c r="L12" s="12">
        <f t="shared" si="5"/>
        <v>0.68906027948717941</v>
      </c>
      <c r="M12" s="12">
        <f t="shared" si="6"/>
        <v>0.68906027948717941</v>
      </c>
    </row>
    <row r="13" spans="1:14" ht="27" customHeight="1" x14ac:dyDescent="0.25">
      <c r="A13" s="2">
        <v>4311031</v>
      </c>
      <c r="B13" s="5">
        <v>1031</v>
      </c>
      <c r="C13" s="8" t="s">
        <v>35</v>
      </c>
      <c r="D13" s="11">
        <v>702500286</v>
      </c>
      <c r="E13" s="11">
        <v>529251405</v>
      </c>
      <c r="F13" s="11">
        <v>529251405</v>
      </c>
      <c r="G13" s="12">
        <f t="shared" si="2"/>
        <v>0.75338247620300614</v>
      </c>
      <c r="H13" s="12">
        <f t="shared" si="3"/>
        <v>1</v>
      </c>
      <c r="I13" s="20"/>
      <c r="J13" s="11"/>
      <c r="K13" s="11"/>
      <c r="L13" s="12"/>
      <c r="M13" s="12"/>
    </row>
    <row r="14" spans="1:14" ht="60.75" customHeight="1" x14ac:dyDescent="0.25">
      <c r="A14" s="2">
        <v>4311032</v>
      </c>
      <c r="B14" s="5">
        <v>1032</v>
      </c>
      <c r="C14" s="8" t="s">
        <v>36</v>
      </c>
      <c r="D14" s="11">
        <v>32810770</v>
      </c>
      <c r="E14" s="11">
        <v>24755627</v>
      </c>
      <c r="F14" s="11">
        <v>24755627</v>
      </c>
      <c r="G14" s="12">
        <f t="shared" si="2"/>
        <v>0.75449698376478214</v>
      </c>
      <c r="H14" s="12">
        <f t="shared" si="3"/>
        <v>1</v>
      </c>
      <c r="I14" s="20"/>
      <c r="J14" s="11"/>
      <c r="K14" s="11"/>
      <c r="L14" s="12"/>
      <c r="M14" s="12"/>
    </row>
    <row r="15" spans="1:14" ht="29.25" customHeight="1" x14ac:dyDescent="0.25">
      <c r="A15" s="2">
        <v>4311033</v>
      </c>
      <c r="B15" s="5">
        <v>1033</v>
      </c>
      <c r="C15" s="8" t="s">
        <v>37</v>
      </c>
      <c r="D15" s="11">
        <v>21352226</v>
      </c>
      <c r="E15" s="11">
        <v>16110190</v>
      </c>
      <c r="F15" s="11">
        <v>16110190</v>
      </c>
      <c r="G15" s="12">
        <f t="shared" si="2"/>
        <v>0.75449697844149832</v>
      </c>
      <c r="H15" s="12">
        <f t="shared" si="3"/>
        <v>1</v>
      </c>
      <c r="I15" s="20"/>
      <c r="J15" s="11"/>
      <c r="K15" s="11"/>
      <c r="L15" s="12"/>
      <c r="M15" s="12"/>
    </row>
    <row r="16" spans="1:14" ht="26.25" customHeight="1" x14ac:dyDescent="0.25">
      <c r="A16" s="2">
        <v>4311070</v>
      </c>
      <c r="B16" s="5">
        <v>1070</v>
      </c>
      <c r="C16" s="8" t="s">
        <v>8</v>
      </c>
      <c r="D16" s="11">
        <v>104221366</v>
      </c>
      <c r="E16" s="11">
        <v>80559739</v>
      </c>
      <c r="F16" s="11">
        <v>64389130.57</v>
      </c>
      <c r="G16" s="12">
        <f t="shared" si="2"/>
        <v>0.61781123239163838</v>
      </c>
      <c r="H16" s="12">
        <f t="shared" si="3"/>
        <v>0.79927183689112991</v>
      </c>
      <c r="I16" s="20">
        <v>10970000</v>
      </c>
      <c r="J16" s="11">
        <v>8000000</v>
      </c>
      <c r="K16" s="11">
        <v>3551447.9</v>
      </c>
      <c r="L16" s="12">
        <f t="shared" ref="L16:L17" si="7">K16/I16</f>
        <v>0.32374183226982678</v>
      </c>
      <c r="M16" s="12">
        <f t="shared" ref="M16:M17" si="8">K16/J16</f>
        <v>0.44393098749999998</v>
      </c>
    </row>
    <row r="17" spans="1:13" ht="15" customHeight="1" x14ac:dyDescent="0.25">
      <c r="A17" s="2">
        <v>4311080</v>
      </c>
      <c r="B17" s="5">
        <v>1080</v>
      </c>
      <c r="C17" s="8" t="s">
        <v>38</v>
      </c>
      <c r="D17" s="11">
        <v>145654408</v>
      </c>
      <c r="E17" s="11">
        <v>111692373</v>
      </c>
      <c r="F17" s="11">
        <v>105993499.25</v>
      </c>
      <c r="G17" s="12">
        <f t="shared" si="2"/>
        <v>0.72770540010021534</v>
      </c>
      <c r="H17" s="12">
        <f t="shared" si="3"/>
        <v>0.94897705548793376</v>
      </c>
      <c r="I17" s="20">
        <v>14300000</v>
      </c>
      <c r="J17" s="11">
        <v>10300000</v>
      </c>
      <c r="K17" s="11">
        <v>6281226.4900000002</v>
      </c>
      <c r="L17" s="12">
        <f t="shared" si="7"/>
        <v>0.43924660769230772</v>
      </c>
      <c r="M17" s="12">
        <f t="shared" si="8"/>
        <v>0.60982781456310686</v>
      </c>
    </row>
    <row r="18" spans="1:13" ht="17.25" customHeight="1" x14ac:dyDescent="0.25">
      <c r="A18" s="2">
        <v>4311141</v>
      </c>
      <c r="B18" s="5">
        <v>1141</v>
      </c>
      <c r="C18" s="8" t="s">
        <v>9</v>
      </c>
      <c r="D18" s="11">
        <v>56020983</v>
      </c>
      <c r="E18" s="11">
        <v>42560218</v>
      </c>
      <c r="F18" s="11">
        <v>37853726.710000001</v>
      </c>
      <c r="G18" s="12">
        <f t="shared" si="2"/>
        <v>0.67570622082800658</v>
      </c>
      <c r="H18" s="12">
        <f t="shared" si="3"/>
        <v>0.88941571469394265</v>
      </c>
      <c r="I18" s="20"/>
      <c r="J18" s="11"/>
      <c r="K18" s="11"/>
      <c r="L18" s="12"/>
      <c r="M18" s="12"/>
    </row>
    <row r="19" spans="1:13" x14ac:dyDescent="0.25">
      <c r="A19" s="2">
        <v>4311142</v>
      </c>
      <c r="B19" s="5">
        <v>1142</v>
      </c>
      <c r="C19" s="8" t="s">
        <v>10</v>
      </c>
      <c r="D19" s="11">
        <v>123080</v>
      </c>
      <c r="E19" s="11">
        <v>56110</v>
      </c>
      <c r="F19" s="11">
        <v>47060</v>
      </c>
      <c r="G19" s="12">
        <f t="shared" si="2"/>
        <v>0.38235294117647056</v>
      </c>
      <c r="H19" s="12">
        <f t="shared" si="3"/>
        <v>0.83870967741935487</v>
      </c>
      <c r="I19" s="20"/>
      <c r="J19" s="11"/>
      <c r="K19" s="11"/>
      <c r="L19" s="12"/>
      <c r="M19" s="12"/>
    </row>
    <row r="20" spans="1:13" ht="25.5" customHeight="1" x14ac:dyDescent="0.25">
      <c r="A20" s="2">
        <v>4311151</v>
      </c>
      <c r="B20" s="5">
        <v>1151</v>
      </c>
      <c r="C20" s="8" t="s">
        <v>11</v>
      </c>
      <c r="D20" s="11">
        <v>7436794</v>
      </c>
      <c r="E20" s="11">
        <v>6017548</v>
      </c>
      <c r="F20" s="11">
        <v>4633217.12</v>
      </c>
      <c r="G20" s="12">
        <f t="shared" si="2"/>
        <v>0.62301270144097043</v>
      </c>
      <c r="H20" s="12">
        <f t="shared" si="3"/>
        <v>0.76995100329901811</v>
      </c>
      <c r="I20" s="20"/>
      <c r="J20" s="11"/>
      <c r="K20" s="11"/>
      <c r="L20" s="12"/>
      <c r="M20" s="12"/>
    </row>
    <row r="21" spans="1:13" ht="25.5" customHeight="1" x14ac:dyDescent="0.25">
      <c r="A21" s="2">
        <v>4311152</v>
      </c>
      <c r="B21" s="5">
        <v>1152</v>
      </c>
      <c r="C21" s="8" t="s">
        <v>12</v>
      </c>
      <c r="D21" s="11">
        <v>7241269</v>
      </c>
      <c r="E21" s="11">
        <v>5463516</v>
      </c>
      <c r="F21" s="11">
        <v>5463516</v>
      </c>
      <c r="G21" s="12">
        <f t="shared" si="2"/>
        <v>0.75449703636199672</v>
      </c>
      <c r="H21" s="12">
        <f t="shared" si="3"/>
        <v>1</v>
      </c>
      <c r="I21" s="20"/>
      <c r="J21" s="11"/>
      <c r="K21" s="11"/>
      <c r="L21" s="12"/>
      <c r="M21" s="12"/>
    </row>
    <row r="22" spans="1:13" ht="57.75" customHeight="1" x14ac:dyDescent="0.25">
      <c r="A22" s="2">
        <v>4311183</v>
      </c>
      <c r="B22" s="5">
        <v>1183</v>
      </c>
      <c r="C22" s="8" t="s">
        <v>39</v>
      </c>
      <c r="D22" s="11"/>
      <c r="E22" s="11"/>
      <c r="F22" s="11"/>
      <c r="G22" s="12"/>
      <c r="H22" s="12"/>
      <c r="I22" s="20">
        <v>5010800</v>
      </c>
      <c r="J22" s="20">
        <v>5010800</v>
      </c>
      <c r="K22" s="11">
        <v>5010800</v>
      </c>
      <c r="L22" s="12">
        <f t="shared" ref="L22:L23" si="9">K22/I22</f>
        <v>1</v>
      </c>
      <c r="M22" s="12">
        <f t="shared" ref="M22:M23" si="10">K22/J22</f>
        <v>1</v>
      </c>
    </row>
    <row r="23" spans="1:13" ht="57" customHeight="1" x14ac:dyDescent="0.25">
      <c r="A23" s="2">
        <v>4311184</v>
      </c>
      <c r="B23" s="5">
        <v>1184</v>
      </c>
      <c r="C23" s="8" t="s">
        <v>40</v>
      </c>
      <c r="D23" s="11"/>
      <c r="E23" s="11"/>
      <c r="F23" s="11"/>
      <c r="G23" s="12"/>
      <c r="H23" s="12"/>
      <c r="I23" s="20">
        <v>11691900</v>
      </c>
      <c r="J23" s="11">
        <v>11691900</v>
      </c>
      <c r="K23" s="11">
        <v>11691900</v>
      </c>
      <c r="L23" s="12">
        <f t="shared" si="9"/>
        <v>1</v>
      </c>
      <c r="M23" s="12">
        <f t="shared" si="10"/>
        <v>1</v>
      </c>
    </row>
    <row r="24" spans="1:13" ht="47.25" customHeight="1" x14ac:dyDescent="0.25">
      <c r="A24" s="2">
        <v>4311200</v>
      </c>
      <c r="B24" s="5">
        <v>1200</v>
      </c>
      <c r="C24" s="8" t="s">
        <v>41</v>
      </c>
      <c r="D24" s="11">
        <v>3661100</v>
      </c>
      <c r="E24" s="11">
        <v>2928500</v>
      </c>
      <c r="F24" s="11">
        <v>2928500</v>
      </c>
      <c r="G24" s="12">
        <f t="shared" si="2"/>
        <v>0.79989620605828848</v>
      </c>
      <c r="H24" s="12">
        <f t="shared" si="3"/>
        <v>1</v>
      </c>
      <c r="I24" s="20"/>
      <c r="J24" s="11"/>
      <c r="K24" s="11"/>
      <c r="L24" s="12"/>
      <c r="M24" s="12"/>
    </row>
    <row r="25" spans="1:13" ht="82.5" customHeight="1" x14ac:dyDescent="0.25">
      <c r="A25" s="2">
        <v>4311232</v>
      </c>
      <c r="B25" s="5">
        <v>1232</v>
      </c>
      <c r="C25" s="8" t="s">
        <v>61</v>
      </c>
      <c r="D25" s="11">
        <v>9744200</v>
      </c>
      <c r="E25" s="11">
        <v>6480600</v>
      </c>
      <c r="F25" s="11">
        <v>0</v>
      </c>
      <c r="G25" s="12">
        <f t="shared" ref="G25" si="11">F25/D25</f>
        <v>0</v>
      </c>
      <c r="H25" s="12">
        <f t="shared" ref="H25" si="12">F25/E25</f>
        <v>0</v>
      </c>
      <c r="I25" s="20"/>
      <c r="J25" s="11"/>
      <c r="K25" s="11"/>
      <c r="L25" s="12"/>
      <c r="M25" s="12"/>
    </row>
    <row r="26" spans="1:13" ht="50.25" customHeight="1" x14ac:dyDescent="0.25">
      <c r="A26" s="2">
        <v>4311276</v>
      </c>
      <c r="B26" s="5">
        <v>1276</v>
      </c>
      <c r="C26" s="8" t="s">
        <v>62</v>
      </c>
      <c r="D26" s="11"/>
      <c r="E26" s="11"/>
      <c r="F26" s="11"/>
      <c r="G26" s="12"/>
      <c r="H26" s="12"/>
      <c r="I26" s="20">
        <v>4540000</v>
      </c>
      <c r="J26" s="11">
        <v>4540000</v>
      </c>
      <c r="K26" s="11">
        <v>0</v>
      </c>
      <c r="L26" s="12">
        <f t="shared" ref="L26:L29" si="13">K26/I26</f>
        <v>0</v>
      </c>
      <c r="M26" s="12">
        <f t="shared" ref="M26:M29" si="14">K26/J26</f>
        <v>0</v>
      </c>
    </row>
    <row r="27" spans="1:13" ht="48" customHeight="1" x14ac:dyDescent="0.25">
      <c r="A27" s="2">
        <v>4311279</v>
      </c>
      <c r="B27" s="5">
        <v>1279</v>
      </c>
      <c r="C27" s="8" t="s">
        <v>63</v>
      </c>
      <c r="D27" s="11"/>
      <c r="E27" s="11"/>
      <c r="F27" s="11"/>
      <c r="G27" s="12"/>
      <c r="H27" s="12"/>
      <c r="I27" s="20">
        <v>10442525</v>
      </c>
      <c r="J27" s="11">
        <v>10442525</v>
      </c>
      <c r="K27" s="11">
        <v>10442525</v>
      </c>
      <c r="L27" s="12">
        <f t="shared" si="13"/>
        <v>1</v>
      </c>
      <c r="M27" s="12">
        <f t="shared" si="14"/>
        <v>1</v>
      </c>
    </row>
    <row r="28" spans="1:13" ht="60" customHeight="1" x14ac:dyDescent="0.25">
      <c r="A28" s="2">
        <v>4311291</v>
      </c>
      <c r="B28" s="5">
        <v>1291</v>
      </c>
      <c r="C28" s="8" t="s">
        <v>59</v>
      </c>
      <c r="D28" s="11">
        <v>596409</v>
      </c>
      <c r="E28" s="11">
        <v>596409</v>
      </c>
      <c r="F28" s="11">
        <v>596409</v>
      </c>
      <c r="G28" s="12">
        <f t="shared" si="2"/>
        <v>1</v>
      </c>
      <c r="H28" s="12">
        <v>0</v>
      </c>
      <c r="I28" s="20">
        <v>10447239</v>
      </c>
      <c r="J28" s="11">
        <v>10447239</v>
      </c>
      <c r="K28" s="11">
        <v>10447239</v>
      </c>
      <c r="L28" s="12">
        <f t="shared" si="13"/>
        <v>1</v>
      </c>
      <c r="M28" s="12">
        <f t="shared" si="14"/>
        <v>1</v>
      </c>
    </row>
    <row r="29" spans="1:13" ht="60.75" customHeight="1" x14ac:dyDescent="0.25">
      <c r="A29" s="2">
        <v>4311292</v>
      </c>
      <c r="B29" s="5">
        <v>1292</v>
      </c>
      <c r="C29" s="8" t="s">
        <v>58</v>
      </c>
      <c r="D29" s="11"/>
      <c r="E29" s="11"/>
      <c r="F29" s="11"/>
      <c r="G29" s="12"/>
      <c r="H29" s="12"/>
      <c r="I29" s="20">
        <v>26658411</v>
      </c>
      <c r="J29" s="11">
        <v>26658411</v>
      </c>
      <c r="K29" s="11">
        <v>26658411</v>
      </c>
      <c r="L29" s="12">
        <f t="shared" si="13"/>
        <v>1</v>
      </c>
      <c r="M29" s="12">
        <f t="shared" si="14"/>
        <v>1</v>
      </c>
    </row>
    <row r="30" spans="1:13" ht="15.75" customHeight="1" x14ac:dyDescent="0.25">
      <c r="A30" s="2">
        <v>4311300</v>
      </c>
      <c r="B30" s="5">
        <v>1300</v>
      </c>
      <c r="C30" s="8" t="s">
        <v>26</v>
      </c>
      <c r="D30" s="11"/>
      <c r="E30" s="11"/>
      <c r="F30" s="11"/>
      <c r="G30" s="12"/>
      <c r="H30" s="12"/>
      <c r="I30" s="20">
        <v>632145964</v>
      </c>
      <c r="J30" s="11">
        <v>565145964</v>
      </c>
      <c r="K30" s="11">
        <v>202030265.75</v>
      </c>
      <c r="L30" s="12">
        <f t="shared" ref="L30:L35" si="15">K30/I30</f>
        <v>0.3195943298785342</v>
      </c>
      <c r="M30" s="12">
        <f t="shared" ref="M30:M35" si="16">K30/J30</f>
        <v>0.35748333814518757</v>
      </c>
    </row>
    <row r="31" spans="1:13" ht="36.75" customHeight="1" x14ac:dyDescent="0.25">
      <c r="A31" s="2">
        <v>4311310</v>
      </c>
      <c r="B31" s="5">
        <v>1310</v>
      </c>
      <c r="C31" s="8" t="s">
        <v>57</v>
      </c>
      <c r="D31" s="11"/>
      <c r="E31" s="11"/>
      <c r="F31" s="11"/>
      <c r="G31" s="12"/>
      <c r="H31" s="12"/>
      <c r="I31" s="20">
        <v>1800000</v>
      </c>
      <c r="J31" s="11"/>
      <c r="K31" s="11">
        <v>0</v>
      </c>
      <c r="L31" s="12">
        <f t="shared" si="15"/>
        <v>0</v>
      </c>
      <c r="M31" s="12">
        <v>0</v>
      </c>
    </row>
    <row r="32" spans="1:13" ht="36.75" customHeight="1" x14ac:dyDescent="0.25">
      <c r="A32" s="2">
        <v>4311403</v>
      </c>
      <c r="B32" s="5">
        <v>1403</v>
      </c>
      <c r="C32" s="8" t="s">
        <v>42</v>
      </c>
      <c r="D32" s="11"/>
      <c r="E32" s="11"/>
      <c r="F32" s="11"/>
      <c r="G32" s="12"/>
      <c r="H32" s="12"/>
      <c r="I32" s="20">
        <v>35069357</v>
      </c>
      <c r="J32" s="11">
        <v>35069357</v>
      </c>
      <c r="K32" s="11">
        <v>35069357</v>
      </c>
      <c r="L32" s="12">
        <f t="shared" si="15"/>
        <v>1</v>
      </c>
      <c r="M32" s="12">
        <f t="shared" si="16"/>
        <v>1</v>
      </c>
    </row>
    <row r="33" spans="1:13" ht="63" customHeight="1" x14ac:dyDescent="0.25">
      <c r="A33" s="2">
        <v>4311501</v>
      </c>
      <c r="B33" s="5">
        <v>1501</v>
      </c>
      <c r="C33" s="8" t="s">
        <v>64</v>
      </c>
      <c r="D33" s="11"/>
      <c r="E33" s="11"/>
      <c r="F33" s="11"/>
      <c r="G33" s="12"/>
      <c r="H33" s="12"/>
      <c r="I33" s="20">
        <v>2515496</v>
      </c>
      <c r="J33" s="11">
        <v>628900</v>
      </c>
      <c r="K33" s="11">
        <v>628900</v>
      </c>
      <c r="L33" s="12">
        <f t="shared" si="15"/>
        <v>0.25001033593374827</v>
      </c>
      <c r="M33" s="12">
        <f t="shared" si="16"/>
        <v>1</v>
      </c>
    </row>
    <row r="34" spans="1:13" ht="38.25" customHeight="1" x14ac:dyDescent="0.25">
      <c r="A34" s="2">
        <v>4311600</v>
      </c>
      <c r="B34" s="5">
        <v>1600</v>
      </c>
      <c r="C34" s="8" t="s">
        <v>43</v>
      </c>
      <c r="D34" s="11">
        <v>42045300</v>
      </c>
      <c r="E34" s="11">
        <v>42045300</v>
      </c>
      <c r="F34" s="27">
        <v>42045300</v>
      </c>
      <c r="G34" s="12">
        <f t="shared" si="2"/>
        <v>1</v>
      </c>
      <c r="H34" s="12">
        <f t="shared" si="3"/>
        <v>1</v>
      </c>
      <c r="I34" s="20"/>
      <c r="J34" s="11"/>
      <c r="K34" s="11"/>
      <c r="L34" s="12"/>
      <c r="M34" s="12"/>
    </row>
    <row r="35" spans="1:13" ht="22.5" x14ac:dyDescent="0.25">
      <c r="A35" s="2">
        <v>4313105</v>
      </c>
      <c r="B35" s="5">
        <v>3105</v>
      </c>
      <c r="C35" s="8" t="s">
        <v>13</v>
      </c>
      <c r="D35" s="11">
        <v>35275843</v>
      </c>
      <c r="E35" s="11">
        <v>25642089</v>
      </c>
      <c r="F35" s="27">
        <v>23836083.859999999</v>
      </c>
      <c r="G35" s="12">
        <f t="shared" si="2"/>
        <v>0.6757055773266708</v>
      </c>
      <c r="H35" s="12">
        <f t="shared" si="3"/>
        <v>0.92956872039559646</v>
      </c>
      <c r="I35" s="20">
        <v>7846000</v>
      </c>
      <c r="J35" s="11">
        <v>7846000</v>
      </c>
      <c r="K35" s="11">
        <v>3970380.8</v>
      </c>
      <c r="L35" s="12">
        <f t="shared" si="15"/>
        <v>0.50603884782054542</v>
      </c>
      <c r="M35" s="12">
        <f t="shared" si="16"/>
        <v>0.50603884782054542</v>
      </c>
    </row>
    <row r="36" spans="1:13" ht="36.75" customHeight="1" x14ac:dyDescent="0.25">
      <c r="A36" s="2">
        <v>4313114</v>
      </c>
      <c r="B36" s="5">
        <v>3114</v>
      </c>
      <c r="C36" s="8" t="s">
        <v>44</v>
      </c>
      <c r="D36" s="11">
        <v>181600</v>
      </c>
      <c r="E36" s="11">
        <v>181600</v>
      </c>
      <c r="F36" s="11">
        <v>78335</v>
      </c>
      <c r="G36" s="12">
        <f t="shared" si="2"/>
        <v>0.43136013215859031</v>
      </c>
      <c r="H36" s="12">
        <f t="shared" si="3"/>
        <v>0.43136013215859031</v>
      </c>
      <c r="I36" s="20"/>
      <c r="J36" s="11"/>
      <c r="K36" s="11"/>
      <c r="L36" s="12"/>
      <c r="M36" s="12"/>
    </row>
    <row r="37" spans="1:13" ht="60.75" customHeight="1" x14ac:dyDescent="0.25">
      <c r="A37" s="2">
        <v>4313121</v>
      </c>
      <c r="B37" s="5">
        <v>3121</v>
      </c>
      <c r="C37" s="8" t="s">
        <v>45</v>
      </c>
      <c r="D37" s="11">
        <v>10802665</v>
      </c>
      <c r="E37" s="11">
        <v>8087533</v>
      </c>
      <c r="F37" s="27">
        <v>7717544.8499999996</v>
      </c>
      <c r="G37" s="12">
        <f t="shared" si="2"/>
        <v>0.71441119853295454</v>
      </c>
      <c r="H37" s="12">
        <f t="shared" si="3"/>
        <v>0.95425203829152838</v>
      </c>
      <c r="I37" s="20"/>
      <c r="J37" s="11"/>
      <c r="K37" s="11"/>
      <c r="L37" s="12"/>
      <c r="M37" s="12"/>
    </row>
    <row r="38" spans="1:13" ht="33" customHeight="1" x14ac:dyDescent="0.25">
      <c r="A38" s="2">
        <v>4313132</v>
      </c>
      <c r="B38" s="5">
        <v>3132</v>
      </c>
      <c r="C38" s="8" t="s">
        <v>46</v>
      </c>
      <c r="D38" s="11">
        <v>23595835</v>
      </c>
      <c r="E38" s="11">
        <v>17952681</v>
      </c>
      <c r="F38" s="11">
        <v>15834946.24</v>
      </c>
      <c r="G38" s="12">
        <f t="shared" si="2"/>
        <v>0.6710907344452951</v>
      </c>
      <c r="H38" s="12">
        <f t="shared" si="3"/>
        <v>0.88203796636279563</v>
      </c>
      <c r="I38" s="20"/>
      <c r="J38" s="11"/>
      <c r="K38" s="11"/>
      <c r="L38" s="12"/>
      <c r="M38" s="12"/>
    </row>
    <row r="39" spans="1:13" ht="28.5" customHeight="1" x14ac:dyDescent="0.25">
      <c r="A39" s="2">
        <v>4313133</v>
      </c>
      <c r="B39" s="5">
        <v>3133</v>
      </c>
      <c r="C39" s="8" t="s">
        <v>47</v>
      </c>
      <c r="D39" s="11">
        <v>66800</v>
      </c>
      <c r="E39" s="11">
        <v>37910</v>
      </c>
      <c r="F39" s="11">
        <v>37910</v>
      </c>
      <c r="G39" s="12">
        <f t="shared" si="2"/>
        <v>0.56751497005988027</v>
      </c>
      <c r="H39" s="12">
        <f t="shared" si="3"/>
        <v>1</v>
      </c>
      <c r="I39" s="20"/>
      <c r="J39" s="11"/>
      <c r="K39" s="11"/>
      <c r="L39" s="12"/>
      <c r="M39" s="12"/>
    </row>
    <row r="40" spans="1:13" ht="207" customHeight="1" x14ac:dyDescent="0.25">
      <c r="A40" s="2">
        <v>4313225</v>
      </c>
      <c r="B40" s="5">
        <v>3225</v>
      </c>
      <c r="C40" s="8" t="s">
        <v>56</v>
      </c>
      <c r="D40" s="11"/>
      <c r="E40" s="11"/>
      <c r="F40" s="11"/>
      <c r="G40" s="12"/>
      <c r="H40" s="12"/>
      <c r="I40" s="20">
        <v>30115028</v>
      </c>
      <c r="J40" s="11">
        <v>17669461</v>
      </c>
      <c r="K40" s="11">
        <v>17669461</v>
      </c>
      <c r="L40" s="12">
        <f t="shared" ref="L40" si="17">K40/I40</f>
        <v>0.58673234506041305</v>
      </c>
      <c r="M40" s="12">
        <f t="shared" ref="M40" si="18">K40/J40</f>
        <v>1</v>
      </c>
    </row>
    <row r="41" spans="1:13" ht="36.75" customHeight="1" x14ac:dyDescent="0.25">
      <c r="A41" s="2">
        <v>4313241</v>
      </c>
      <c r="B41" s="5">
        <v>3241</v>
      </c>
      <c r="C41" s="8" t="s">
        <v>48</v>
      </c>
      <c r="D41" s="11">
        <v>9177651</v>
      </c>
      <c r="E41" s="11">
        <v>6323846</v>
      </c>
      <c r="F41" s="11">
        <v>5870183.3700000001</v>
      </c>
      <c r="G41" s="12">
        <f t="shared" si="2"/>
        <v>0.63961719289609076</v>
      </c>
      <c r="H41" s="12">
        <f t="shared" si="3"/>
        <v>0.928261594289298</v>
      </c>
      <c r="I41" s="20"/>
      <c r="J41" s="11"/>
      <c r="K41" s="11"/>
      <c r="L41" s="12"/>
      <c r="M41" s="12"/>
    </row>
    <row r="42" spans="1:13" ht="22.5" x14ac:dyDescent="0.25">
      <c r="A42" s="2">
        <v>4313242</v>
      </c>
      <c r="B42" s="5">
        <v>3242</v>
      </c>
      <c r="C42" s="8" t="s">
        <v>14</v>
      </c>
      <c r="D42" s="11">
        <v>91000</v>
      </c>
      <c r="E42" s="11">
        <v>65000</v>
      </c>
      <c r="F42" s="27">
        <v>65000</v>
      </c>
      <c r="G42" s="12">
        <f t="shared" si="2"/>
        <v>0.7142857142857143</v>
      </c>
      <c r="H42" s="12">
        <f t="shared" si="3"/>
        <v>1</v>
      </c>
      <c r="I42" s="20"/>
      <c r="J42" s="11"/>
      <c r="K42" s="11"/>
      <c r="L42" s="12"/>
      <c r="M42" s="12"/>
    </row>
    <row r="43" spans="1:13" x14ac:dyDescent="0.25">
      <c r="A43" s="2">
        <v>4314030</v>
      </c>
      <c r="B43" s="5">
        <v>4030</v>
      </c>
      <c r="C43" s="8" t="s">
        <v>15</v>
      </c>
      <c r="D43" s="11">
        <v>38568232</v>
      </c>
      <c r="E43" s="11">
        <v>29019327</v>
      </c>
      <c r="F43" s="11">
        <v>27643880.23</v>
      </c>
      <c r="G43" s="12">
        <f t="shared" si="2"/>
        <v>0.71675259135549696</v>
      </c>
      <c r="H43" s="12">
        <f t="shared" si="3"/>
        <v>0.95260238909055339</v>
      </c>
      <c r="I43" s="20">
        <v>5850000</v>
      </c>
      <c r="J43" s="11">
        <v>3665000</v>
      </c>
      <c r="K43" s="11">
        <v>2234150.6800000002</v>
      </c>
      <c r="L43" s="12">
        <f t="shared" ref="L43:L45" si="19">K43/I43</f>
        <v>0.38190609914529916</v>
      </c>
      <c r="M43" s="12">
        <f t="shared" ref="M43:M45" si="20">K43/J43</f>
        <v>0.60959090859481591</v>
      </c>
    </row>
    <row r="44" spans="1:13" ht="22.5" x14ac:dyDescent="0.25">
      <c r="A44" s="2">
        <v>4314060</v>
      </c>
      <c r="B44" s="5">
        <v>4060</v>
      </c>
      <c r="C44" s="8" t="s">
        <v>16</v>
      </c>
      <c r="D44" s="11">
        <v>10624456</v>
      </c>
      <c r="E44" s="11">
        <v>8120767</v>
      </c>
      <c r="F44" s="27">
        <v>6517619.79</v>
      </c>
      <c r="G44" s="12">
        <f t="shared" si="2"/>
        <v>0.61345444792655734</v>
      </c>
      <c r="H44" s="12">
        <f t="shared" si="3"/>
        <v>0.80258672487463312</v>
      </c>
      <c r="I44" s="20">
        <v>4300000</v>
      </c>
      <c r="J44" s="11">
        <v>4300000</v>
      </c>
      <c r="K44" s="11">
        <v>2170844.61</v>
      </c>
      <c r="L44" s="12">
        <f t="shared" si="19"/>
        <v>0.50484758372093019</v>
      </c>
      <c r="M44" s="12">
        <f t="shared" si="20"/>
        <v>0.50484758372093019</v>
      </c>
    </row>
    <row r="45" spans="1:13" ht="22.5" x14ac:dyDescent="0.25">
      <c r="A45" s="2">
        <v>4314081</v>
      </c>
      <c r="B45" s="5">
        <v>4081</v>
      </c>
      <c r="C45" s="8" t="s">
        <v>17</v>
      </c>
      <c r="D45" s="11">
        <v>4117662</v>
      </c>
      <c r="E45" s="11">
        <v>3178507</v>
      </c>
      <c r="F45" s="27">
        <v>3100412.04</v>
      </c>
      <c r="G45" s="12">
        <f t="shared" si="2"/>
        <v>0.75295447756518141</v>
      </c>
      <c r="H45" s="12">
        <f t="shared" si="3"/>
        <v>0.97543030108160844</v>
      </c>
      <c r="I45" s="20">
        <v>315000</v>
      </c>
      <c r="J45" s="11">
        <v>315000</v>
      </c>
      <c r="K45" s="11">
        <v>258096</v>
      </c>
      <c r="L45" s="12">
        <f t="shared" si="19"/>
        <v>0.81935238095238094</v>
      </c>
      <c r="M45" s="12">
        <f t="shared" si="20"/>
        <v>0.81935238095238094</v>
      </c>
    </row>
    <row r="46" spans="1:13" ht="20.25" customHeight="1" x14ac:dyDescent="0.25">
      <c r="A46" s="2">
        <v>4314082</v>
      </c>
      <c r="B46" s="5">
        <v>4082</v>
      </c>
      <c r="C46" s="8" t="s">
        <v>18</v>
      </c>
      <c r="D46" s="11">
        <v>70000</v>
      </c>
      <c r="E46" s="27">
        <v>0</v>
      </c>
      <c r="F46" s="27">
        <v>0</v>
      </c>
      <c r="G46" s="12">
        <f t="shared" si="2"/>
        <v>0</v>
      </c>
      <c r="H46" s="12">
        <v>0</v>
      </c>
      <c r="I46" s="20"/>
      <c r="J46" s="11"/>
      <c r="K46" s="11"/>
      <c r="L46" s="12"/>
      <c r="M46" s="12"/>
    </row>
    <row r="47" spans="1:13" ht="24.75" customHeight="1" x14ac:dyDescent="0.25">
      <c r="A47" s="2">
        <v>4315031</v>
      </c>
      <c r="B47" s="5">
        <v>5031</v>
      </c>
      <c r="C47" s="8" t="s">
        <v>49</v>
      </c>
      <c r="D47" s="11">
        <v>55571960</v>
      </c>
      <c r="E47" s="27">
        <v>41200387</v>
      </c>
      <c r="F47" s="27">
        <v>39224827.869999997</v>
      </c>
      <c r="G47" s="12">
        <f t="shared" si="2"/>
        <v>0.70583848167313146</v>
      </c>
      <c r="H47" s="12">
        <f t="shared" si="3"/>
        <v>0.95204998608386848</v>
      </c>
      <c r="I47" s="20">
        <v>6413700</v>
      </c>
      <c r="J47" s="11">
        <v>4913700</v>
      </c>
      <c r="K47" s="11">
        <v>574520.75</v>
      </c>
      <c r="L47" s="12">
        <f t="shared" ref="L47" si="21">K47/I47</f>
        <v>8.9577116173191765E-2</v>
      </c>
      <c r="M47" s="12">
        <f t="shared" ref="M47" si="22">K47/J47</f>
        <v>0.11692222764922564</v>
      </c>
    </row>
    <row r="48" spans="1:13" ht="36.75" customHeight="1" x14ac:dyDescent="0.25">
      <c r="A48" s="2">
        <v>4315061</v>
      </c>
      <c r="B48" s="5">
        <v>5061</v>
      </c>
      <c r="C48" s="8" t="s">
        <v>19</v>
      </c>
      <c r="D48" s="11">
        <v>120000</v>
      </c>
      <c r="E48" s="27">
        <v>100000</v>
      </c>
      <c r="F48" s="27">
        <v>89820.06</v>
      </c>
      <c r="G48" s="12">
        <f t="shared" si="2"/>
        <v>0.74850050000000001</v>
      </c>
      <c r="H48" s="12">
        <f t="shared" si="3"/>
        <v>0.89820060000000002</v>
      </c>
      <c r="I48" s="20"/>
      <c r="J48" s="27"/>
      <c r="K48" s="26"/>
      <c r="L48" s="13"/>
      <c r="M48" s="13"/>
    </row>
    <row r="49" spans="1:13" x14ac:dyDescent="0.25">
      <c r="A49" s="2">
        <v>4316011</v>
      </c>
      <c r="B49" s="5">
        <v>6011</v>
      </c>
      <c r="C49" s="8" t="s">
        <v>20</v>
      </c>
      <c r="D49" s="11">
        <v>2929181</v>
      </c>
      <c r="E49" s="27">
        <v>2441181</v>
      </c>
      <c r="F49" s="27">
        <v>1493087.75</v>
      </c>
      <c r="G49" s="12">
        <f t="shared" si="2"/>
        <v>0.50972874329036</v>
      </c>
      <c r="H49" s="12">
        <f t="shared" si="3"/>
        <v>0.61162517240630665</v>
      </c>
      <c r="I49" s="20">
        <v>268451027</v>
      </c>
      <c r="J49" s="27">
        <v>101362228</v>
      </c>
      <c r="K49" s="11">
        <v>60964973.140000001</v>
      </c>
      <c r="L49" s="12">
        <f t="shared" ref="L49:L54" si="23">K49/I49</f>
        <v>0.22709904976448461</v>
      </c>
      <c r="M49" s="12">
        <f t="shared" ref="M49:M53" si="24">K49/J49</f>
        <v>0.60145652224613688</v>
      </c>
    </row>
    <row r="50" spans="1:13" x14ac:dyDescent="0.25">
      <c r="A50" s="2">
        <v>4316015</v>
      </c>
      <c r="B50" s="5">
        <v>6015</v>
      </c>
      <c r="C50" s="8" t="s">
        <v>28</v>
      </c>
      <c r="D50" s="11"/>
      <c r="E50" s="27"/>
      <c r="F50" s="27"/>
      <c r="G50" s="24"/>
      <c r="H50" s="24"/>
      <c r="I50" s="20">
        <v>33495046</v>
      </c>
      <c r="J50" s="11">
        <v>28758146</v>
      </c>
      <c r="K50" s="11">
        <v>6065026.1900000004</v>
      </c>
      <c r="L50" s="12">
        <f t="shared" si="23"/>
        <v>0.18107233499544978</v>
      </c>
      <c r="M50" s="12">
        <f t="shared" si="24"/>
        <v>0.21089767713120311</v>
      </c>
    </row>
    <row r="51" spans="1:13" ht="25.5" customHeight="1" x14ac:dyDescent="0.25">
      <c r="A51" s="2">
        <v>4316017</v>
      </c>
      <c r="B51" s="5">
        <v>6017</v>
      </c>
      <c r="C51" s="8" t="s">
        <v>27</v>
      </c>
      <c r="D51" s="11"/>
      <c r="E51" s="27"/>
      <c r="F51" s="27"/>
      <c r="G51" s="24"/>
      <c r="H51" s="24"/>
      <c r="I51" s="20">
        <v>7367256</v>
      </c>
      <c r="J51" s="27">
        <v>7367256</v>
      </c>
      <c r="K51" s="11">
        <v>3664019.25</v>
      </c>
      <c r="L51" s="12">
        <f t="shared" si="23"/>
        <v>0.49733839166169874</v>
      </c>
      <c r="M51" s="12">
        <f t="shared" si="24"/>
        <v>0.49733839166169874</v>
      </c>
    </row>
    <row r="52" spans="1:13" ht="54.75" customHeight="1" x14ac:dyDescent="0.25">
      <c r="A52" s="2">
        <v>4316083</v>
      </c>
      <c r="B52" s="5">
        <v>6083</v>
      </c>
      <c r="C52" s="8" t="s">
        <v>50</v>
      </c>
      <c r="D52" s="11"/>
      <c r="E52" s="27"/>
      <c r="F52" s="27"/>
      <c r="G52" s="24"/>
      <c r="H52" s="24"/>
      <c r="I52" s="20">
        <v>27600000</v>
      </c>
      <c r="J52" s="11">
        <v>27600000</v>
      </c>
      <c r="K52" s="11">
        <v>10300000</v>
      </c>
      <c r="L52" s="12">
        <f t="shared" si="23"/>
        <v>0.37318840579710144</v>
      </c>
      <c r="M52" s="12">
        <f t="shared" si="24"/>
        <v>0.37318840579710144</v>
      </c>
    </row>
    <row r="53" spans="1:13" x14ac:dyDescent="0.25">
      <c r="A53" s="21">
        <v>4316090</v>
      </c>
      <c r="B53" s="22">
        <v>6090</v>
      </c>
      <c r="C53" s="8" t="s">
        <v>29</v>
      </c>
      <c r="D53" s="15"/>
      <c r="E53" s="29"/>
      <c r="F53" s="29"/>
      <c r="G53" s="31"/>
      <c r="H53" s="31"/>
      <c r="I53" s="33">
        <v>4791484</v>
      </c>
      <c r="J53" s="11">
        <v>4791484</v>
      </c>
      <c r="K53" s="11">
        <v>4332970.41</v>
      </c>
      <c r="L53" s="12">
        <f t="shared" si="23"/>
        <v>0.9043065593039652</v>
      </c>
      <c r="M53" s="12">
        <f t="shared" si="24"/>
        <v>0.9043065593039652</v>
      </c>
    </row>
    <row r="54" spans="1:13" ht="18.75" customHeight="1" x14ac:dyDescent="0.25">
      <c r="A54" s="21">
        <v>4316091</v>
      </c>
      <c r="B54" s="22">
        <v>6091</v>
      </c>
      <c r="C54" s="8" t="s">
        <v>55</v>
      </c>
      <c r="D54" s="15"/>
      <c r="E54" s="29"/>
      <c r="F54" s="29"/>
      <c r="G54" s="31"/>
      <c r="H54" s="31"/>
      <c r="I54" s="32">
        <v>40000000</v>
      </c>
      <c r="J54" s="11"/>
      <c r="K54" s="11">
        <v>0</v>
      </c>
      <c r="L54" s="12">
        <f t="shared" si="23"/>
        <v>0</v>
      </c>
      <c r="M54" s="12">
        <v>0</v>
      </c>
    </row>
    <row r="55" spans="1:13" ht="53.25" customHeight="1" x14ac:dyDescent="0.25">
      <c r="A55" s="16">
        <v>4318753</v>
      </c>
      <c r="B55" s="16">
        <v>8753</v>
      </c>
      <c r="C55" s="25" t="s">
        <v>51</v>
      </c>
      <c r="D55" s="27">
        <v>23507124</v>
      </c>
      <c r="E55" s="27">
        <v>23507124</v>
      </c>
      <c r="F55" s="27">
        <v>4952426.97</v>
      </c>
      <c r="G55" s="12">
        <f t="shared" ref="G55" si="25">F55/D55</f>
        <v>0.21067770646889852</v>
      </c>
      <c r="H55" s="12">
        <f t="shared" ref="H55" si="26">F55/E55</f>
        <v>0.21067770646889852</v>
      </c>
      <c r="I55" s="27"/>
      <c r="J55" s="27"/>
      <c r="K55" s="27"/>
      <c r="L55" s="24"/>
      <c r="M55" s="24"/>
    </row>
    <row r="56" spans="1:13" ht="56.25" customHeight="1" x14ac:dyDescent="0.25">
      <c r="A56" s="16">
        <v>4318754</v>
      </c>
      <c r="B56" s="16">
        <v>5754</v>
      </c>
      <c r="C56" s="25" t="s">
        <v>52</v>
      </c>
      <c r="D56" s="27">
        <v>-25062560</v>
      </c>
      <c r="E56" s="27">
        <v>0</v>
      </c>
      <c r="F56" s="27">
        <v>0</v>
      </c>
      <c r="G56" s="12">
        <f t="shared" ref="G55:G56" si="27">F56/D56</f>
        <v>0</v>
      </c>
      <c r="H56" s="12">
        <v>0</v>
      </c>
      <c r="I56" s="27"/>
      <c r="J56" s="27"/>
      <c r="K56" s="27"/>
      <c r="L56" s="24"/>
      <c r="M56" s="24"/>
    </row>
  </sheetData>
  <mergeCells count="14">
    <mergeCell ref="I4:I5"/>
    <mergeCell ref="J4:J5"/>
    <mergeCell ref="K4:K5"/>
    <mergeCell ref="L4:M4"/>
    <mergeCell ref="A1:M1"/>
    <mergeCell ref="A3:A5"/>
    <mergeCell ref="B3:B5"/>
    <mergeCell ref="C3:C5"/>
    <mergeCell ref="D3:H3"/>
    <mergeCell ref="I3:M3"/>
    <mergeCell ref="D4:D5"/>
    <mergeCell ref="E4:E5"/>
    <mergeCell ref="F4:F5"/>
    <mergeCell ref="G4:H4"/>
  </mergeCells>
  <conditionalFormatting sqref="A8:A54">
    <cfRule type="duplicateValues" dxfId="2" priority="1"/>
  </conditionalFormatting>
  <pageMargins left="0.11811023622047245" right="0.11811023622047245" top="0.19685039370078741" bottom="0.15748031496062992" header="0" footer="0"/>
  <pageSetup paperSize="9" scale="72" orientation="landscape"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C44EC-7E36-4260-97D6-F9073A45A250}">
  <dimension ref="A1:N52"/>
  <sheetViews>
    <sheetView view="pageBreakPreview" topLeftCell="A46" zoomScale="91" zoomScaleNormal="110" zoomScaleSheetLayoutView="91" workbookViewId="0">
      <selection activeCell="A52" sqref="A51:M52"/>
    </sheetView>
  </sheetViews>
  <sheetFormatPr defaultRowHeight="15" x14ac:dyDescent="0.25"/>
  <cols>
    <col min="1" max="1" width="10.85546875" customWidth="1"/>
    <col min="2" max="2" width="10.5703125" customWidth="1"/>
    <col min="3" max="3" width="49.7109375" customWidth="1"/>
    <col min="4" max="4" width="13.5703125" style="19" customWidth="1"/>
    <col min="5" max="6" width="13.7109375" customWidth="1"/>
    <col min="7" max="7" width="11.7109375" customWidth="1"/>
    <col min="8" max="8" width="11.42578125" customWidth="1"/>
    <col min="9" max="9" width="13.7109375" customWidth="1"/>
    <col min="10" max="10" width="12.42578125" style="30" customWidth="1"/>
    <col min="11" max="11" width="14.85546875" customWidth="1"/>
    <col min="12" max="12" width="9.85546875" customWidth="1"/>
    <col min="13" max="13" width="11.5703125" customWidth="1"/>
    <col min="14" max="14" width="11.140625" bestFit="1" customWidth="1"/>
  </cols>
  <sheetData>
    <row r="1" spans="1:14" ht="23.25" customHeight="1" x14ac:dyDescent="0.25">
      <c r="A1" s="36" t="s">
        <v>54</v>
      </c>
      <c r="B1" s="36"/>
      <c r="C1" s="36"/>
      <c r="D1" s="36"/>
      <c r="E1" s="36"/>
      <c r="F1" s="36"/>
      <c r="G1" s="36"/>
      <c r="H1" s="36"/>
      <c r="I1" s="36"/>
      <c r="J1" s="36"/>
      <c r="K1" s="36"/>
      <c r="L1" s="36"/>
      <c r="M1" s="36"/>
    </row>
    <row r="2" spans="1:14" x14ac:dyDescent="0.25">
      <c r="A2" s="1"/>
      <c r="B2" s="1"/>
      <c r="C2" s="1"/>
      <c r="D2" s="18"/>
      <c r="E2" s="1"/>
      <c r="F2" s="1"/>
      <c r="G2" s="1"/>
      <c r="H2" s="1"/>
      <c r="I2" s="1"/>
      <c r="J2" s="28"/>
      <c r="K2" s="1"/>
      <c r="L2" s="1"/>
      <c r="M2" s="1" t="s">
        <v>24</v>
      </c>
    </row>
    <row r="3" spans="1:14" x14ac:dyDescent="0.25">
      <c r="A3" s="34" t="s">
        <v>0</v>
      </c>
      <c r="B3" s="34" t="s">
        <v>1</v>
      </c>
      <c r="C3" s="34" t="s">
        <v>2</v>
      </c>
      <c r="D3" s="34" t="s">
        <v>3</v>
      </c>
      <c r="E3" s="34"/>
      <c r="F3" s="34"/>
      <c r="G3" s="34"/>
      <c r="H3" s="34"/>
      <c r="I3" s="34" t="s">
        <v>4</v>
      </c>
      <c r="J3" s="34"/>
      <c r="K3" s="34"/>
      <c r="L3" s="34"/>
      <c r="M3" s="34"/>
    </row>
    <row r="4" spans="1:14" ht="15" customHeight="1" x14ac:dyDescent="0.25">
      <c r="A4" s="34"/>
      <c r="B4" s="34"/>
      <c r="C4" s="34"/>
      <c r="D4" s="34" t="s">
        <v>21</v>
      </c>
      <c r="E4" s="34" t="s">
        <v>22</v>
      </c>
      <c r="F4" s="34" t="s">
        <v>23</v>
      </c>
      <c r="G4" s="35" t="s">
        <v>25</v>
      </c>
      <c r="H4" s="34"/>
      <c r="I4" s="34" t="s">
        <v>21</v>
      </c>
      <c r="J4" s="34" t="s">
        <v>22</v>
      </c>
      <c r="K4" s="34" t="s">
        <v>23</v>
      </c>
      <c r="L4" s="35" t="s">
        <v>25</v>
      </c>
      <c r="M4" s="34"/>
    </row>
    <row r="5" spans="1:14" ht="60.75" customHeight="1" x14ac:dyDescent="0.25">
      <c r="A5" s="34"/>
      <c r="B5" s="34"/>
      <c r="C5" s="34"/>
      <c r="D5" s="34"/>
      <c r="E5" s="34"/>
      <c r="F5" s="34"/>
      <c r="G5" s="17" t="s">
        <v>30</v>
      </c>
      <c r="H5" s="17" t="s">
        <v>31</v>
      </c>
      <c r="I5" s="34"/>
      <c r="J5" s="34"/>
      <c r="K5" s="34"/>
      <c r="L5" s="17" t="s">
        <v>30</v>
      </c>
      <c r="M5" s="17" t="s">
        <v>31</v>
      </c>
    </row>
    <row r="6" spans="1:14" x14ac:dyDescent="0.25">
      <c r="A6" s="2">
        <v>1</v>
      </c>
      <c r="B6" s="2">
        <v>2</v>
      </c>
      <c r="C6" s="2">
        <v>3</v>
      </c>
      <c r="D6" s="2">
        <v>4</v>
      </c>
      <c r="E6" s="2">
        <v>5</v>
      </c>
      <c r="F6" s="2">
        <v>6</v>
      </c>
      <c r="G6" s="2">
        <v>7</v>
      </c>
      <c r="H6" s="2">
        <v>8</v>
      </c>
      <c r="I6" s="2">
        <v>9</v>
      </c>
      <c r="J6" s="2">
        <v>10</v>
      </c>
      <c r="K6" s="2">
        <v>11</v>
      </c>
      <c r="L6" s="2">
        <v>12</v>
      </c>
      <c r="M6" s="2">
        <v>13</v>
      </c>
    </row>
    <row r="7" spans="1:14" ht="23.25" customHeight="1" x14ac:dyDescent="0.25">
      <c r="A7" s="6">
        <v>4300000</v>
      </c>
      <c r="B7" s="3"/>
      <c r="C7" s="7" t="s">
        <v>5</v>
      </c>
      <c r="D7" s="9">
        <f>SUM(D8:D52)</f>
        <v>3304073267</v>
      </c>
      <c r="E7" s="9">
        <f t="shared" ref="E7:F7" si="0">SUM(E8:E52)</f>
        <v>2018558515</v>
      </c>
      <c r="F7" s="9">
        <f t="shared" si="0"/>
        <v>1820709661.6800003</v>
      </c>
      <c r="G7" s="10">
        <f>F7/D7</f>
        <v>0.5510500266034204</v>
      </c>
      <c r="H7" s="10">
        <f>F7/E7</f>
        <v>0.90198507903051817</v>
      </c>
      <c r="I7" s="9">
        <f>SUM(I8:I52)</f>
        <v>1432995129</v>
      </c>
      <c r="J7" s="9">
        <f t="shared" ref="J7:K7" si="1">SUM(J8:J52)</f>
        <v>566702682</v>
      </c>
      <c r="K7" s="9">
        <f t="shared" si="1"/>
        <v>185177392.62000003</v>
      </c>
      <c r="L7" s="10">
        <f>K7/I7</f>
        <v>0.12922402098409369</v>
      </c>
      <c r="M7" s="10">
        <f>K7/J7</f>
        <v>0.32676286614080297</v>
      </c>
      <c r="N7" s="14">
        <f>J7-566702682</f>
        <v>0</v>
      </c>
    </row>
    <row r="8" spans="1:14" ht="26.25" customHeight="1" x14ac:dyDescent="0.25">
      <c r="A8" s="2">
        <v>4310160</v>
      </c>
      <c r="B8" s="4">
        <v>160</v>
      </c>
      <c r="C8" s="8" t="s">
        <v>6</v>
      </c>
      <c r="D8" s="11">
        <v>197908500</v>
      </c>
      <c r="E8" s="11">
        <v>101428254</v>
      </c>
      <c r="F8" s="11">
        <v>90686811.159999996</v>
      </c>
      <c r="G8" s="12">
        <f t="shared" ref="G8:G45" si="2">F8/D8</f>
        <v>0.45822595371093205</v>
      </c>
      <c r="H8" s="12">
        <f t="shared" ref="H8:H45" si="3">F8/E8</f>
        <v>0.89409811944510054</v>
      </c>
      <c r="I8" s="20">
        <v>1811440</v>
      </c>
      <c r="J8" s="11">
        <v>1811440</v>
      </c>
      <c r="K8" s="11">
        <v>148592.4</v>
      </c>
      <c r="L8" s="12">
        <f t="shared" ref="L8" si="4">K8/I8</f>
        <v>8.2029987192509826E-2</v>
      </c>
      <c r="M8" s="12">
        <f>K8/J8</f>
        <v>8.2029987192509826E-2</v>
      </c>
    </row>
    <row r="9" spans="1:14" x14ac:dyDescent="0.25">
      <c r="A9" s="2">
        <v>4311010</v>
      </c>
      <c r="B9" s="5">
        <v>1010</v>
      </c>
      <c r="C9" s="8" t="s">
        <v>7</v>
      </c>
      <c r="D9" s="11">
        <v>1026316045</v>
      </c>
      <c r="E9" s="11">
        <v>519808171</v>
      </c>
      <c r="F9" s="11">
        <v>481551879.44999999</v>
      </c>
      <c r="G9" s="12">
        <f t="shared" si="2"/>
        <v>0.46920427854170399</v>
      </c>
      <c r="H9" s="12">
        <f t="shared" si="3"/>
        <v>0.92640305850444205</v>
      </c>
      <c r="I9" s="20">
        <v>87886489</v>
      </c>
      <c r="J9" s="11">
        <v>33934583</v>
      </c>
      <c r="K9" s="11">
        <v>8923747.5899999999</v>
      </c>
      <c r="L9" s="12">
        <f t="shared" ref="L9" si="5">K9/I9</f>
        <v>0.10153719521097264</v>
      </c>
      <c r="M9" s="12">
        <f>K9/J9</f>
        <v>0.26296912474215461</v>
      </c>
    </row>
    <row r="10" spans="1:14" ht="28.5" customHeight="1" x14ac:dyDescent="0.25">
      <c r="A10" s="2">
        <v>4311021</v>
      </c>
      <c r="B10" s="5">
        <v>1021</v>
      </c>
      <c r="C10" s="8" t="s">
        <v>32</v>
      </c>
      <c r="D10" s="11">
        <v>914794439</v>
      </c>
      <c r="E10" s="11">
        <v>522515528</v>
      </c>
      <c r="F10" s="11">
        <v>446863807.35000002</v>
      </c>
      <c r="G10" s="12">
        <f t="shared" si="2"/>
        <v>0.4884854873390852</v>
      </c>
      <c r="H10" s="12">
        <f t="shared" si="3"/>
        <v>0.85521632067171793</v>
      </c>
      <c r="I10" s="20">
        <v>147638988</v>
      </c>
      <c r="J10" s="11">
        <v>13968452</v>
      </c>
      <c r="K10" s="11">
        <v>13732594.130000001</v>
      </c>
      <c r="L10" s="12">
        <f t="shared" ref="L10" si="6">K10/I10</f>
        <v>9.3014686134261504E-2</v>
      </c>
      <c r="M10" s="12">
        <f>K10/J10</f>
        <v>0.9831149600542709</v>
      </c>
    </row>
    <row r="11" spans="1:14" ht="62.25" customHeight="1" x14ac:dyDescent="0.25">
      <c r="A11" s="2">
        <v>4311022</v>
      </c>
      <c r="B11" s="5">
        <v>1022</v>
      </c>
      <c r="C11" s="8" t="s">
        <v>33</v>
      </c>
      <c r="D11" s="11">
        <v>47046553</v>
      </c>
      <c r="E11" s="11">
        <v>28882159</v>
      </c>
      <c r="F11" s="11">
        <v>24577547.57</v>
      </c>
      <c r="G11" s="12">
        <f t="shared" si="2"/>
        <v>0.52240910338319579</v>
      </c>
      <c r="H11" s="12">
        <f t="shared" si="3"/>
        <v>0.8509594995997356</v>
      </c>
      <c r="I11" s="20">
        <v>7120000</v>
      </c>
      <c r="J11" s="11">
        <v>0</v>
      </c>
      <c r="K11" s="11">
        <v>0</v>
      </c>
      <c r="L11" s="12">
        <v>0</v>
      </c>
      <c r="M11" s="12">
        <v>0</v>
      </c>
    </row>
    <row r="12" spans="1:14" ht="25.5" customHeight="1" x14ac:dyDescent="0.25">
      <c r="A12" s="2">
        <v>4311023</v>
      </c>
      <c r="B12" s="5">
        <v>1023</v>
      </c>
      <c r="C12" s="8" t="s">
        <v>34</v>
      </c>
      <c r="D12" s="11">
        <v>57752620</v>
      </c>
      <c r="E12" s="11">
        <v>34928709</v>
      </c>
      <c r="F12" s="11">
        <v>25478424.149999999</v>
      </c>
      <c r="G12" s="12">
        <f t="shared" si="2"/>
        <v>0.44116481901600307</v>
      </c>
      <c r="H12" s="12">
        <f t="shared" si="3"/>
        <v>0.72944076318423334</v>
      </c>
      <c r="I12" s="20">
        <v>3900000</v>
      </c>
      <c r="J12" s="11">
        <v>0</v>
      </c>
      <c r="K12" s="11">
        <v>0</v>
      </c>
      <c r="L12" s="12">
        <v>0</v>
      </c>
      <c r="M12" s="12">
        <v>0</v>
      </c>
    </row>
    <row r="13" spans="1:14" ht="27" customHeight="1" x14ac:dyDescent="0.25">
      <c r="A13" s="2">
        <v>4311031</v>
      </c>
      <c r="B13" s="5">
        <v>1031</v>
      </c>
      <c r="C13" s="8" t="s">
        <v>35</v>
      </c>
      <c r="D13" s="11">
        <v>469710224</v>
      </c>
      <c r="E13" s="11">
        <v>424327228</v>
      </c>
      <c r="F13" s="11">
        <v>424327228</v>
      </c>
      <c r="G13" s="12">
        <f t="shared" si="2"/>
        <v>0.90338086402820139</v>
      </c>
      <c r="H13" s="12">
        <f t="shared" si="3"/>
        <v>1</v>
      </c>
      <c r="I13" s="20"/>
      <c r="J13" s="11"/>
      <c r="K13" s="11"/>
      <c r="L13" s="12"/>
      <c r="M13" s="12"/>
    </row>
    <row r="14" spans="1:14" ht="60.75" customHeight="1" x14ac:dyDescent="0.25">
      <c r="A14" s="2">
        <v>4311032</v>
      </c>
      <c r="B14" s="5">
        <v>1032</v>
      </c>
      <c r="C14" s="8" t="s">
        <v>36</v>
      </c>
      <c r="D14" s="11">
        <v>21987031</v>
      </c>
      <c r="E14" s="11">
        <v>19985762</v>
      </c>
      <c r="F14" s="11">
        <v>19985762</v>
      </c>
      <c r="G14" s="12">
        <f t="shared" si="2"/>
        <v>0.90897957072967239</v>
      </c>
      <c r="H14" s="12">
        <f t="shared" si="3"/>
        <v>1</v>
      </c>
      <c r="I14" s="20"/>
      <c r="J14" s="11"/>
      <c r="K14" s="11"/>
      <c r="L14" s="12"/>
      <c r="M14" s="12"/>
    </row>
    <row r="15" spans="1:14" ht="29.25" customHeight="1" x14ac:dyDescent="0.25">
      <c r="A15" s="2">
        <v>4311033</v>
      </c>
      <c r="B15" s="5">
        <v>1033</v>
      </c>
      <c r="C15" s="8" t="s">
        <v>37</v>
      </c>
      <c r="D15" s="11">
        <v>14308474</v>
      </c>
      <c r="E15" s="11">
        <v>13006112</v>
      </c>
      <c r="F15" s="11">
        <v>13006112</v>
      </c>
      <c r="G15" s="12">
        <f t="shared" si="2"/>
        <v>0.90897967176653505</v>
      </c>
      <c r="H15" s="12">
        <f t="shared" si="3"/>
        <v>1</v>
      </c>
      <c r="I15" s="20"/>
      <c r="J15" s="11"/>
      <c r="K15" s="11"/>
      <c r="L15" s="12"/>
      <c r="M15" s="12"/>
    </row>
    <row r="16" spans="1:14" ht="26.25" customHeight="1" x14ac:dyDescent="0.25">
      <c r="A16" s="2">
        <v>4311070</v>
      </c>
      <c r="B16" s="5">
        <v>1070</v>
      </c>
      <c r="C16" s="8" t="s">
        <v>8</v>
      </c>
      <c r="D16" s="11">
        <v>104221366</v>
      </c>
      <c r="E16" s="11">
        <v>60462513</v>
      </c>
      <c r="F16" s="11">
        <v>44593321.93</v>
      </c>
      <c r="G16" s="12">
        <f t="shared" si="2"/>
        <v>0.42787120953682378</v>
      </c>
      <c r="H16" s="12">
        <f t="shared" si="3"/>
        <v>0.73753669368654917</v>
      </c>
      <c r="I16" s="20">
        <v>10970000</v>
      </c>
      <c r="J16" s="11">
        <v>937965</v>
      </c>
      <c r="K16" s="11">
        <v>937964.89</v>
      </c>
      <c r="L16" s="12">
        <f t="shared" ref="L16:L17" si="7">K16/I16</f>
        <v>8.5502724703737473E-2</v>
      </c>
      <c r="M16" s="12">
        <f t="shared" ref="M16:M17" si="8">K16/J16</f>
        <v>0.9999998827248352</v>
      </c>
    </row>
    <row r="17" spans="1:13" ht="15" customHeight="1" x14ac:dyDescent="0.25">
      <c r="A17" s="2">
        <v>4311080</v>
      </c>
      <c r="B17" s="5">
        <v>1080</v>
      </c>
      <c r="C17" s="8" t="s">
        <v>38</v>
      </c>
      <c r="D17" s="11">
        <v>145654408</v>
      </c>
      <c r="E17" s="11">
        <v>89819064</v>
      </c>
      <c r="F17" s="11">
        <v>84258447.959999993</v>
      </c>
      <c r="G17" s="12">
        <f t="shared" si="2"/>
        <v>0.57848196369038141</v>
      </c>
      <c r="H17" s="12">
        <f t="shared" si="3"/>
        <v>0.93809091530947142</v>
      </c>
      <c r="I17" s="20">
        <v>14300000</v>
      </c>
      <c r="J17" s="11">
        <v>10300000</v>
      </c>
      <c r="K17" s="11">
        <v>171004</v>
      </c>
      <c r="L17" s="12">
        <f t="shared" si="7"/>
        <v>1.1958321678321678E-2</v>
      </c>
      <c r="M17" s="12">
        <f t="shared" si="8"/>
        <v>1.6602330097087378E-2</v>
      </c>
    </row>
    <row r="18" spans="1:13" ht="17.25" customHeight="1" x14ac:dyDescent="0.25">
      <c r="A18" s="2">
        <v>4311141</v>
      </c>
      <c r="B18" s="5">
        <v>1141</v>
      </c>
      <c r="C18" s="8" t="s">
        <v>9</v>
      </c>
      <c r="D18" s="11">
        <v>56020983</v>
      </c>
      <c r="E18" s="11">
        <v>28882594</v>
      </c>
      <c r="F18" s="11">
        <v>24640963.960000001</v>
      </c>
      <c r="G18" s="12">
        <f t="shared" si="2"/>
        <v>0.43985240244713308</v>
      </c>
      <c r="H18" s="12">
        <f t="shared" si="3"/>
        <v>0.85314234448609427</v>
      </c>
      <c r="I18" s="20"/>
      <c r="J18" s="11"/>
      <c r="K18" s="11"/>
      <c r="L18" s="12"/>
      <c r="M18" s="12"/>
    </row>
    <row r="19" spans="1:13" x14ac:dyDescent="0.25">
      <c r="A19" s="2">
        <v>4311142</v>
      </c>
      <c r="B19" s="5">
        <v>1142</v>
      </c>
      <c r="C19" s="8" t="s">
        <v>10</v>
      </c>
      <c r="D19" s="11">
        <v>123080</v>
      </c>
      <c r="E19" s="11">
        <v>25340</v>
      </c>
      <c r="F19" s="11">
        <v>25340</v>
      </c>
      <c r="G19" s="12">
        <f t="shared" si="2"/>
        <v>0.20588235294117646</v>
      </c>
      <c r="H19" s="12">
        <f t="shared" si="3"/>
        <v>1</v>
      </c>
      <c r="I19" s="20"/>
      <c r="J19" s="11"/>
      <c r="K19" s="11"/>
      <c r="L19" s="12"/>
      <c r="M19" s="12"/>
    </row>
    <row r="20" spans="1:13" ht="25.5" customHeight="1" x14ac:dyDescent="0.25">
      <c r="A20" s="2">
        <v>4311151</v>
      </c>
      <c r="B20" s="5">
        <v>1151</v>
      </c>
      <c r="C20" s="8" t="s">
        <v>11</v>
      </c>
      <c r="D20" s="11">
        <v>7436794</v>
      </c>
      <c r="E20" s="11">
        <v>4614451</v>
      </c>
      <c r="F20" s="11">
        <v>2724591</v>
      </c>
      <c r="G20" s="12">
        <f t="shared" si="2"/>
        <v>0.36636634011914276</v>
      </c>
      <c r="H20" s="12">
        <f t="shared" si="3"/>
        <v>0.59044748768596744</v>
      </c>
      <c r="I20" s="20"/>
      <c r="J20" s="11"/>
      <c r="K20" s="11"/>
      <c r="L20" s="12"/>
      <c r="M20" s="12"/>
    </row>
    <row r="21" spans="1:13" ht="25.5" customHeight="1" x14ac:dyDescent="0.25">
      <c r="A21" s="2">
        <v>4311152</v>
      </c>
      <c r="B21" s="5">
        <v>1152</v>
      </c>
      <c r="C21" s="8" t="s">
        <v>12</v>
      </c>
      <c r="D21" s="11">
        <v>4852492</v>
      </c>
      <c r="E21" s="11">
        <v>4410815</v>
      </c>
      <c r="F21" s="11">
        <v>4410815</v>
      </c>
      <c r="G21" s="12">
        <f t="shared" si="2"/>
        <v>0.90897934504580324</v>
      </c>
      <c r="H21" s="12">
        <f t="shared" si="3"/>
        <v>1</v>
      </c>
      <c r="I21" s="20"/>
      <c r="J21" s="11"/>
      <c r="K21" s="11"/>
      <c r="L21" s="12"/>
      <c r="M21" s="12"/>
    </row>
    <row r="22" spans="1:13" ht="57.75" customHeight="1" x14ac:dyDescent="0.25">
      <c r="A22" s="2">
        <v>4311183</v>
      </c>
      <c r="B22" s="5">
        <v>1183</v>
      </c>
      <c r="C22" s="8" t="s">
        <v>39</v>
      </c>
      <c r="D22" s="11"/>
      <c r="E22" s="11"/>
      <c r="F22" s="11"/>
      <c r="G22" s="12"/>
      <c r="H22" s="12"/>
      <c r="I22" s="20">
        <v>5010800</v>
      </c>
      <c r="J22" s="20">
        <v>5010800</v>
      </c>
      <c r="K22" s="11">
        <v>5010800</v>
      </c>
      <c r="L22" s="12">
        <f t="shared" ref="L22:L23" si="9">K22/I22</f>
        <v>1</v>
      </c>
      <c r="M22" s="12">
        <f t="shared" ref="M22:M23" si="10">K22/J22</f>
        <v>1</v>
      </c>
    </row>
    <row r="23" spans="1:13" ht="57" customHeight="1" x14ac:dyDescent="0.25">
      <c r="A23" s="2">
        <v>4311184</v>
      </c>
      <c r="B23" s="5">
        <v>1184</v>
      </c>
      <c r="C23" s="8" t="s">
        <v>40</v>
      </c>
      <c r="D23" s="11"/>
      <c r="E23" s="11"/>
      <c r="F23" s="11"/>
      <c r="G23" s="12"/>
      <c r="H23" s="12"/>
      <c r="I23" s="20">
        <v>11691900</v>
      </c>
      <c r="J23" s="11">
        <v>6606214</v>
      </c>
      <c r="K23" s="11">
        <v>6606214</v>
      </c>
      <c r="L23" s="12">
        <f t="shared" si="9"/>
        <v>0.56502484626108673</v>
      </c>
      <c r="M23" s="12">
        <f t="shared" si="10"/>
        <v>1</v>
      </c>
    </row>
    <row r="24" spans="1:13" ht="47.25" customHeight="1" x14ac:dyDescent="0.25">
      <c r="A24" s="2">
        <v>4311200</v>
      </c>
      <c r="B24" s="5">
        <v>1200</v>
      </c>
      <c r="C24" s="8" t="s">
        <v>41</v>
      </c>
      <c r="D24" s="11">
        <v>3661100</v>
      </c>
      <c r="E24" s="11">
        <v>2197800</v>
      </c>
      <c r="F24" s="11">
        <v>2197800</v>
      </c>
      <c r="G24" s="12">
        <f t="shared" si="2"/>
        <v>0.60031138182513455</v>
      </c>
      <c r="H24" s="12">
        <f t="shared" si="3"/>
        <v>1</v>
      </c>
      <c r="I24" s="20"/>
      <c r="J24" s="11"/>
      <c r="K24" s="11"/>
      <c r="L24" s="12"/>
      <c r="M24" s="12"/>
    </row>
    <row r="25" spans="1:13" ht="60" customHeight="1" x14ac:dyDescent="0.25">
      <c r="A25" s="2">
        <v>4311291</v>
      </c>
      <c r="B25" s="5">
        <v>1291</v>
      </c>
      <c r="C25" s="8" t="s">
        <v>59</v>
      </c>
      <c r="D25" s="11">
        <v>596409</v>
      </c>
      <c r="E25" s="11"/>
      <c r="F25" s="11">
        <v>0</v>
      </c>
      <c r="G25" s="12">
        <f t="shared" ref="G25" si="11">F25/D25</f>
        <v>0</v>
      </c>
      <c r="H25" s="12">
        <v>0</v>
      </c>
      <c r="I25" s="20">
        <v>10447239</v>
      </c>
      <c r="J25" s="11"/>
      <c r="K25" s="11">
        <v>0</v>
      </c>
      <c r="L25" s="12">
        <f t="shared" ref="L25:L26" si="12">K25/I25</f>
        <v>0</v>
      </c>
      <c r="M25" s="12">
        <v>0</v>
      </c>
    </row>
    <row r="26" spans="1:13" ht="60.75" customHeight="1" x14ac:dyDescent="0.25">
      <c r="A26" s="2">
        <v>4311292</v>
      </c>
      <c r="B26" s="5">
        <v>1292</v>
      </c>
      <c r="C26" s="8" t="s">
        <v>58</v>
      </c>
      <c r="D26" s="11"/>
      <c r="E26" s="11"/>
      <c r="F26" s="11"/>
      <c r="G26" s="12"/>
      <c r="H26" s="12"/>
      <c r="I26" s="20">
        <v>26658411</v>
      </c>
      <c r="J26" s="11"/>
      <c r="K26" s="11">
        <v>0</v>
      </c>
      <c r="L26" s="12">
        <f t="shared" si="12"/>
        <v>0</v>
      </c>
      <c r="M26" s="12">
        <v>0</v>
      </c>
    </row>
    <row r="27" spans="1:13" ht="15.75" customHeight="1" x14ac:dyDescent="0.25">
      <c r="A27" s="2">
        <v>4311300</v>
      </c>
      <c r="B27" s="5">
        <v>1300</v>
      </c>
      <c r="C27" s="8" t="s">
        <v>26</v>
      </c>
      <c r="D27" s="11"/>
      <c r="E27" s="11"/>
      <c r="F27" s="11"/>
      <c r="G27" s="12"/>
      <c r="H27" s="12"/>
      <c r="I27" s="20">
        <v>632145964</v>
      </c>
      <c r="J27" s="11">
        <v>314000000</v>
      </c>
      <c r="K27" s="11">
        <v>92894760.030000001</v>
      </c>
      <c r="L27" s="12">
        <f t="shared" ref="L27:L31" si="13">K27/I27</f>
        <v>0.14695144052205006</v>
      </c>
      <c r="M27" s="12">
        <f t="shared" ref="M27:M31" si="14">K27/J27</f>
        <v>0.29584318480891719</v>
      </c>
    </row>
    <row r="28" spans="1:13" ht="36.75" customHeight="1" x14ac:dyDescent="0.25">
      <c r="A28" s="2">
        <v>4311310</v>
      </c>
      <c r="B28" s="5">
        <v>1310</v>
      </c>
      <c r="C28" s="8" t="s">
        <v>57</v>
      </c>
      <c r="D28" s="11"/>
      <c r="E28" s="11"/>
      <c r="F28" s="11"/>
      <c r="G28" s="12"/>
      <c r="H28" s="12"/>
      <c r="I28" s="20">
        <v>1800000</v>
      </c>
      <c r="J28" s="11"/>
      <c r="K28" s="11">
        <v>0</v>
      </c>
      <c r="L28" s="12">
        <f t="shared" si="13"/>
        <v>0</v>
      </c>
      <c r="M28" s="12">
        <v>0</v>
      </c>
    </row>
    <row r="29" spans="1:13" ht="36.75" customHeight="1" x14ac:dyDescent="0.25">
      <c r="A29" s="2">
        <v>4311403</v>
      </c>
      <c r="B29" s="5">
        <v>1403</v>
      </c>
      <c r="C29" s="8" t="s">
        <v>42</v>
      </c>
      <c r="D29" s="11"/>
      <c r="E29" s="11"/>
      <c r="F29" s="11"/>
      <c r="G29" s="12"/>
      <c r="H29" s="12"/>
      <c r="I29" s="20">
        <v>35069357</v>
      </c>
      <c r="J29" s="11">
        <v>35069357</v>
      </c>
      <c r="K29" s="11">
        <v>35069357</v>
      </c>
      <c r="L29" s="12">
        <f t="shared" si="13"/>
        <v>1</v>
      </c>
      <c r="M29" s="12">
        <f t="shared" si="14"/>
        <v>1</v>
      </c>
    </row>
    <row r="30" spans="1:13" ht="38.25" customHeight="1" x14ac:dyDescent="0.25">
      <c r="A30" s="2">
        <v>4311600</v>
      </c>
      <c r="B30" s="5">
        <v>1600</v>
      </c>
      <c r="C30" s="8" t="s">
        <v>43</v>
      </c>
      <c r="D30" s="11">
        <v>42045300</v>
      </c>
      <c r="E30" s="11">
        <v>42045300</v>
      </c>
      <c r="F30" s="27">
        <v>42045300</v>
      </c>
      <c r="G30" s="12">
        <f t="shared" si="2"/>
        <v>1</v>
      </c>
      <c r="H30" s="12">
        <f t="shared" si="3"/>
        <v>1</v>
      </c>
      <c r="I30" s="20"/>
      <c r="J30" s="11"/>
      <c r="K30" s="11"/>
      <c r="L30" s="12"/>
      <c r="M30" s="12"/>
    </row>
    <row r="31" spans="1:13" ht="22.5" x14ac:dyDescent="0.25">
      <c r="A31" s="2">
        <v>4313105</v>
      </c>
      <c r="B31" s="5">
        <v>3105</v>
      </c>
      <c r="C31" s="8" t="s">
        <v>13</v>
      </c>
      <c r="D31" s="11">
        <v>35275843</v>
      </c>
      <c r="E31" s="11">
        <v>18614221</v>
      </c>
      <c r="F31" s="27">
        <v>17230905.739999998</v>
      </c>
      <c r="G31" s="12">
        <f t="shared" si="2"/>
        <v>0.48846191258987059</v>
      </c>
      <c r="H31" s="12">
        <f t="shared" si="3"/>
        <v>0.9256850308159551</v>
      </c>
      <c r="I31" s="20">
        <v>7846000</v>
      </c>
      <c r="J31" s="11">
        <v>7596000</v>
      </c>
      <c r="K31" s="11">
        <v>210500</v>
      </c>
      <c r="L31" s="12">
        <f t="shared" si="13"/>
        <v>2.6828957430537852E-2</v>
      </c>
      <c r="M31" s="12">
        <f t="shared" si="14"/>
        <v>2.7711953659820959E-2</v>
      </c>
    </row>
    <row r="32" spans="1:13" ht="36.75" customHeight="1" x14ac:dyDescent="0.25">
      <c r="A32" s="2">
        <v>4313114</v>
      </c>
      <c r="B32" s="5">
        <v>3114</v>
      </c>
      <c r="C32" s="8" t="s">
        <v>44</v>
      </c>
      <c r="D32" s="11">
        <v>181600</v>
      </c>
      <c r="E32" s="11">
        <v>181600</v>
      </c>
      <c r="F32" s="11">
        <v>78335</v>
      </c>
      <c r="G32" s="12">
        <f t="shared" si="2"/>
        <v>0.43136013215859031</v>
      </c>
      <c r="H32" s="12">
        <f t="shared" si="3"/>
        <v>0.43136013215859031</v>
      </c>
      <c r="I32" s="20"/>
      <c r="J32" s="11"/>
      <c r="K32" s="11"/>
      <c r="L32" s="12"/>
      <c r="M32" s="12"/>
    </row>
    <row r="33" spans="1:13" ht="60.75" customHeight="1" x14ac:dyDescent="0.25">
      <c r="A33" s="2">
        <v>4313121</v>
      </c>
      <c r="B33" s="5">
        <v>3121</v>
      </c>
      <c r="C33" s="8" t="s">
        <v>45</v>
      </c>
      <c r="D33" s="11">
        <v>10802665</v>
      </c>
      <c r="E33" s="11">
        <v>5451145</v>
      </c>
      <c r="F33" s="27">
        <v>5167378.51</v>
      </c>
      <c r="G33" s="12">
        <f t="shared" si="2"/>
        <v>0.47834293759919427</v>
      </c>
      <c r="H33" s="12">
        <f t="shared" si="3"/>
        <v>0.94794369072919538</v>
      </c>
      <c r="I33" s="20"/>
      <c r="J33" s="11"/>
      <c r="K33" s="11"/>
      <c r="L33" s="12"/>
      <c r="M33" s="12"/>
    </row>
    <row r="34" spans="1:13" ht="33" customHeight="1" x14ac:dyDescent="0.25">
      <c r="A34" s="2">
        <v>4313132</v>
      </c>
      <c r="B34" s="5">
        <v>3132</v>
      </c>
      <c r="C34" s="8" t="s">
        <v>46</v>
      </c>
      <c r="D34" s="11">
        <v>23595835</v>
      </c>
      <c r="E34" s="11">
        <v>12605723</v>
      </c>
      <c r="F34" s="11">
        <v>11457436.810000001</v>
      </c>
      <c r="G34" s="12">
        <f t="shared" si="2"/>
        <v>0.48557030552213987</v>
      </c>
      <c r="H34" s="12">
        <f t="shared" si="3"/>
        <v>0.90890755016590485</v>
      </c>
      <c r="I34" s="20"/>
      <c r="J34" s="11"/>
      <c r="K34" s="11"/>
      <c r="L34" s="12"/>
      <c r="M34" s="12"/>
    </row>
    <row r="35" spans="1:13" ht="28.5" customHeight="1" x14ac:dyDescent="0.25">
      <c r="A35" s="2">
        <v>4313133</v>
      </c>
      <c r="B35" s="5">
        <v>3133</v>
      </c>
      <c r="C35" s="8" t="s">
        <v>47</v>
      </c>
      <c r="D35" s="11">
        <v>66800</v>
      </c>
      <c r="E35" s="11">
        <v>12230</v>
      </c>
      <c r="F35" s="11">
        <v>12230</v>
      </c>
      <c r="G35" s="12">
        <f t="shared" si="2"/>
        <v>0.18308383233532935</v>
      </c>
      <c r="H35" s="12">
        <f t="shared" si="3"/>
        <v>1</v>
      </c>
      <c r="I35" s="20"/>
      <c r="J35" s="11"/>
      <c r="K35" s="11"/>
      <c r="L35" s="12"/>
      <c r="M35" s="12"/>
    </row>
    <row r="36" spans="1:13" ht="207" customHeight="1" x14ac:dyDescent="0.25">
      <c r="A36" s="2">
        <v>4313225</v>
      </c>
      <c r="B36" s="5">
        <v>3225</v>
      </c>
      <c r="C36" s="8" t="s">
        <v>56</v>
      </c>
      <c r="D36" s="11"/>
      <c r="E36" s="11"/>
      <c r="F36" s="11"/>
      <c r="G36" s="12"/>
      <c r="H36" s="12"/>
      <c r="I36" s="20">
        <v>30115028</v>
      </c>
      <c r="J36" s="11">
        <v>8200499</v>
      </c>
      <c r="K36" s="11"/>
      <c r="L36" s="12">
        <f t="shared" ref="L36" si="15">K36/I36</f>
        <v>0</v>
      </c>
      <c r="M36" s="12">
        <f t="shared" ref="M36" si="16">K36/J36</f>
        <v>0</v>
      </c>
    </row>
    <row r="37" spans="1:13" ht="36.75" customHeight="1" x14ac:dyDescent="0.25">
      <c r="A37" s="2">
        <v>4313241</v>
      </c>
      <c r="B37" s="5">
        <v>3241</v>
      </c>
      <c r="C37" s="8" t="s">
        <v>48</v>
      </c>
      <c r="D37" s="11">
        <v>9177651</v>
      </c>
      <c r="E37" s="11">
        <v>4083637</v>
      </c>
      <c r="F37" s="11">
        <v>3713052.88</v>
      </c>
      <c r="G37" s="12">
        <f t="shared" si="2"/>
        <v>0.40457551502012878</v>
      </c>
      <c r="H37" s="12">
        <f t="shared" si="3"/>
        <v>0.9092514540347244</v>
      </c>
      <c r="I37" s="20"/>
      <c r="J37" s="11"/>
      <c r="K37" s="11"/>
      <c r="L37" s="12"/>
      <c r="M37" s="12"/>
    </row>
    <row r="38" spans="1:13" ht="22.5" x14ac:dyDescent="0.25">
      <c r="A38" s="2">
        <v>4313242</v>
      </c>
      <c r="B38" s="5">
        <v>3242</v>
      </c>
      <c r="C38" s="8" t="s">
        <v>14</v>
      </c>
      <c r="D38" s="11">
        <v>91000</v>
      </c>
      <c r="E38" s="11">
        <v>52000</v>
      </c>
      <c r="F38" s="27">
        <v>39000</v>
      </c>
      <c r="G38" s="12">
        <f t="shared" si="2"/>
        <v>0.42857142857142855</v>
      </c>
      <c r="H38" s="12">
        <f t="shared" si="3"/>
        <v>0.75</v>
      </c>
      <c r="I38" s="20"/>
      <c r="J38" s="11"/>
      <c r="K38" s="11"/>
      <c r="L38" s="12"/>
      <c r="M38" s="12"/>
    </row>
    <row r="39" spans="1:13" x14ac:dyDescent="0.25">
      <c r="A39" s="2">
        <v>4314030</v>
      </c>
      <c r="B39" s="5">
        <v>4030</v>
      </c>
      <c r="C39" s="8" t="s">
        <v>15</v>
      </c>
      <c r="D39" s="11">
        <v>38568232</v>
      </c>
      <c r="E39" s="11">
        <v>19596026</v>
      </c>
      <c r="F39" s="11">
        <v>18293826.219999999</v>
      </c>
      <c r="G39" s="12">
        <f t="shared" si="2"/>
        <v>0.47432369261831858</v>
      </c>
      <c r="H39" s="12">
        <f t="shared" si="3"/>
        <v>0.93354776218402646</v>
      </c>
      <c r="I39" s="20">
        <v>5850000</v>
      </c>
      <c r="J39" s="11">
        <v>3665000</v>
      </c>
      <c r="K39" s="11">
        <v>309843</v>
      </c>
      <c r="L39" s="12">
        <f t="shared" ref="L39:L41" si="17">K39/I39</f>
        <v>5.2964615384615388E-2</v>
      </c>
      <c r="M39" s="12">
        <f t="shared" ref="M39:M41" si="18">K39/J39</f>
        <v>8.4541064120054576E-2</v>
      </c>
    </row>
    <row r="40" spans="1:13" ht="22.5" x14ac:dyDescent="0.25">
      <c r="A40" s="2">
        <v>4314060</v>
      </c>
      <c r="B40" s="5">
        <v>4060</v>
      </c>
      <c r="C40" s="8" t="s">
        <v>16</v>
      </c>
      <c r="D40" s="11">
        <v>10624456</v>
      </c>
      <c r="E40" s="11">
        <v>6413204</v>
      </c>
      <c r="F40" s="27">
        <v>4786729.97</v>
      </c>
      <c r="G40" s="12">
        <f t="shared" si="2"/>
        <v>0.45053882947042179</v>
      </c>
      <c r="H40" s="12">
        <f t="shared" si="3"/>
        <v>0.74638666881639815</v>
      </c>
      <c r="I40" s="20">
        <v>4300000</v>
      </c>
      <c r="J40" s="11">
        <v>3700000</v>
      </c>
      <c r="K40" s="11">
        <v>1348992.35</v>
      </c>
      <c r="L40" s="12">
        <f t="shared" si="17"/>
        <v>0.3137191511627907</v>
      </c>
      <c r="M40" s="12">
        <f t="shared" si="18"/>
        <v>0.36459252702702705</v>
      </c>
    </row>
    <row r="41" spans="1:13" ht="22.5" x14ac:dyDescent="0.25">
      <c r="A41" s="2">
        <v>4314081</v>
      </c>
      <c r="B41" s="5">
        <v>4081</v>
      </c>
      <c r="C41" s="8" t="s">
        <v>17</v>
      </c>
      <c r="D41" s="11">
        <v>4117662</v>
      </c>
      <c r="E41" s="11">
        <v>2072070</v>
      </c>
      <c r="F41" s="27">
        <v>1989633.73</v>
      </c>
      <c r="G41" s="12">
        <f t="shared" si="2"/>
        <v>0.48319500969239337</v>
      </c>
      <c r="H41" s="12">
        <f t="shared" si="3"/>
        <v>0.96021549947636908</v>
      </c>
      <c r="I41" s="20">
        <v>315000</v>
      </c>
      <c r="J41" s="11">
        <v>315000</v>
      </c>
      <c r="K41" s="11">
        <v>96024</v>
      </c>
      <c r="L41" s="12">
        <f t="shared" si="17"/>
        <v>0.30483809523809524</v>
      </c>
      <c r="M41" s="12">
        <f t="shared" si="18"/>
        <v>0.30483809523809524</v>
      </c>
    </row>
    <row r="42" spans="1:13" ht="20.25" customHeight="1" x14ac:dyDescent="0.25">
      <c r="A42" s="2">
        <v>4314082</v>
      </c>
      <c r="B42" s="5">
        <v>4082</v>
      </c>
      <c r="C42" s="8" t="s">
        <v>18</v>
      </c>
      <c r="D42" s="11">
        <v>70000</v>
      </c>
      <c r="E42" s="27">
        <v>0</v>
      </c>
      <c r="F42" s="27">
        <v>0</v>
      </c>
      <c r="G42" s="12">
        <f t="shared" si="2"/>
        <v>0</v>
      </c>
      <c r="H42" s="12">
        <v>0</v>
      </c>
      <c r="I42" s="20"/>
      <c r="J42" s="11"/>
      <c r="K42" s="11"/>
      <c r="L42" s="12"/>
      <c r="M42" s="12"/>
    </row>
    <row r="43" spans="1:13" ht="24.75" customHeight="1" x14ac:dyDescent="0.25">
      <c r="A43" s="2">
        <v>4315031</v>
      </c>
      <c r="B43" s="5">
        <v>5031</v>
      </c>
      <c r="C43" s="8" t="s">
        <v>49</v>
      </c>
      <c r="D43" s="11">
        <v>55571960</v>
      </c>
      <c r="E43" s="27">
        <v>27583554</v>
      </c>
      <c r="F43" s="27">
        <v>26498021.23</v>
      </c>
      <c r="G43" s="12">
        <f t="shared" si="2"/>
        <v>0.47682358567162292</v>
      </c>
      <c r="H43" s="12">
        <f t="shared" si="3"/>
        <v>0.96064565247828471</v>
      </c>
      <c r="I43" s="20">
        <v>6413700</v>
      </c>
      <c r="J43" s="11">
        <v>3100000</v>
      </c>
      <c r="K43" s="11">
        <v>280786.59999999998</v>
      </c>
      <c r="L43" s="12">
        <f t="shared" ref="L43" si="19">K43/I43</f>
        <v>4.3779191418370049E-2</v>
      </c>
      <c r="M43" s="12">
        <f t="shared" ref="M43" si="20">K43/J43</f>
        <v>9.0576322580645158E-2</v>
      </c>
    </row>
    <row r="44" spans="1:13" ht="36.75" customHeight="1" x14ac:dyDescent="0.25">
      <c r="A44" s="2">
        <v>4315061</v>
      </c>
      <c r="B44" s="5">
        <v>5061</v>
      </c>
      <c r="C44" s="8" t="s">
        <v>19</v>
      </c>
      <c r="D44" s="11">
        <v>120000</v>
      </c>
      <c r="E44" s="27">
        <v>70000</v>
      </c>
      <c r="F44" s="27">
        <v>68960.06</v>
      </c>
      <c r="G44" s="12">
        <f t="shared" si="2"/>
        <v>0.57466716666666662</v>
      </c>
      <c r="H44" s="12">
        <f t="shared" si="3"/>
        <v>0.98514371428571423</v>
      </c>
      <c r="I44" s="20"/>
      <c r="J44" s="27"/>
      <c r="K44" s="26"/>
      <c r="L44" s="13"/>
      <c r="M44" s="13"/>
    </row>
    <row r="45" spans="1:13" x14ac:dyDescent="0.25">
      <c r="A45" s="2">
        <v>4316011</v>
      </c>
      <c r="B45" s="5">
        <v>6011</v>
      </c>
      <c r="C45" s="8" t="s">
        <v>20</v>
      </c>
      <c r="D45" s="11">
        <v>2929181</v>
      </c>
      <c r="E45" s="27">
        <v>976181</v>
      </c>
      <c r="F45" s="27">
        <v>0</v>
      </c>
      <c r="G45" s="12">
        <f t="shared" si="2"/>
        <v>0</v>
      </c>
      <c r="H45" s="12">
        <f t="shared" si="3"/>
        <v>0</v>
      </c>
      <c r="I45" s="20">
        <v>268451027</v>
      </c>
      <c r="J45" s="27">
        <v>63997460</v>
      </c>
      <c r="K45" s="11">
        <v>14325782.02</v>
      </c>
      <c r="L45" s="12">
        <f t="shared" ref="L45:L49" si="21">K45/I45</f>
        <v>5.3364601283495926E-2</v>
      </c>
      <c r="M45" s="12">
        <f t="shared" ref="M45:M49" si="22">K45/J45</f>
        <v>0.22384922807873936</v>
      </c>
    </row>
    <row r="46" spans="1:13" x14ac:dyDescent="0.25">
      <c r="A46" s="2">
        <v>4316015</v>
      </c>
      <c r="B46" s="5">
        <v>6015</v>
      </c>
      <c r="C46" s="8" t="s">
        <v>28</v>
      </c>
      <c r="D46" s="11"/>
      <c r="E46" s="27"/>
      <c r="F46" s="27"/>
      <c r="G46" s="24"/>
      <c r="H46" s="24"/>
      <c r="I46" s="20">
        <v>33495046</v>
      </c>
      <c r="J46" s="11">
        <v>14731172</v>
      </c>
      <c r="K46" s="11">
        <v>0</v>
      </c>
      <c r="L46" s="12">
        <f t="shared" si="21"/>
        <v>0</v>
      </c>
      <c r="M46" s="12">
        <f t="shared" si="22"/>
        <v>0</v>
      </c>
    </row>
    <row r="47" spans="1:13" ht="25.5" customHeight="1" x14ac:dyDescent="0.25">
      <c r="A47" s="2">
        <v>4316017</v>
      </c>
      <c r="B47" s="5">
        <v>6017</v>
      </c>
      <c r="C47" s="8" t="s">
        <v>27</v>
      </c>
      <c r="D47" s="11"/>
      <c r="E47" s="27"/>
      <c r="F47" s="27"/>
      <c r="G47" s="24"/>
      <c r="H47" s="24"/>
      <c r="I47" s="20">
        <v>7367256</v>
      </c>
      <c r="J47" s="27">
        <v>7367256</v>
      </c>
      <c r="K47" s="11">
        <v>3664019.25</v>
      </c>
      <c r="L47" s="12">
        <f t="shared" si="21"/>
        <v>0.49733839166169874</v>
      </c>
      <c r="M47" s="12">
        <f t="shared" si="22"/>
        <v>0.49733839166169874</v>
      </c>
    </row>
    <row r="48" spans="1:13" ht="54.75" customHeight="1" x14ac:dyDescent="0.25">
      <c r="A48" s="2">
        <v>4316083</v>
      </c>
      <c r="B48" s="5">
        <v>6083</v>
      </c>
      <c r="C48" s="8" t="s">
        <v>50</v>
      </c>
      <c r="D48" s="11"/>
      <c r="E48" s="27"/>
      <c r="F48" s="27"/>
      <c r="G48" s="24"/>
      <c r="H48" s="24"/>
      <c r="I48" s="20">
        <v>27600000</v>
      </c>
      <c r="J48" s="11">
        <v>27600000</v>
      </c>
      <c r="K48" s="11">
        <v>0</v>
      </c>
      <c r="L48" s="12">
        <f t="shared" si="21"/>
        <v>0</v>
      </c>
      <c r="M48" s="12">
        <f t="shared" si="22"/>
        <v>0</v>
      </c>
    </row>
    <row r="49" spans="1:13" x14ac:dyDescent="0.25">
      <c r="A49" s="21">
        <v>4316090</v>
      </c>
      <c r="B49" s="22">
        <v>6090</v>
      </c>
      <c r="C49" s="8" t="s">
        <v>29</v>
      </c>
      <c r="D49" s="15"/>
      <c r="E49" s="29"/>
      <c r="F49" s="29"/>
      <c r="G49" s="31"/>
      <c r="H49" s="31"/>
      <c r="I49" s="33">
        <v>4791484</v>
      </c>
      <c r="J49" s="11">
        <v>4791484</v>
      </c>
      <c r="K49" s="11">
        <v>1446411.36</v>
      </c>
      <c r="L49" s="12">
        <f t="shared" si="21"/>
        <v>0.30187126994476032</v>
      </c>
      <c r="M49" s="12">
        <f t="shared" si="22"/>
        <v>0.30187126994476032</v>
      </c>
    </row>
    <row r="50" spans="1:13" ht="18.75" customHeight="1" x14ac:dyDescent="0.25">
      <c r="A50" s="21">
        <v>4316091</v>
      </c>
      <c r="B50" s="22">
        <v>6091</v>
      </c>
      <c r="C50" s="8" t="s">
        <v>55</v>
      </c>
      <c r="D50" s="15"/>
      <c r="E50" s="29"/>
      <c r="F50" s="29"/>
      <c r="G50" s="31"/>
      <c r="H50" s="31"/>
      <c r="I50" s="32">
        <v>40000000</v>
      </c>
      <c r="J50" s="11"/>
      <c r="K50" s="11">
        <v>0</v>
      </c>
      <c r="L50" s="12">
        <f t="shared" ref="L50" si="23">K50/I50</f>
        <v>0</v>
      </c>
      <c r="M50" s="12">
        <v>0</v>
      </c>
    </row>
    <row r="51" spans="1:13" ht="53.25" customHeight="1" x14ac:dyDescent="0.25">
      <c r="A51" s="16">
        <v>4318753</v>
      </c>
      <c r="B51" s="16">
        <v>8753</v>
      </c>
      <c r="C51" s="25" t="s">
        <v>51</v>
      </c>
      <c r="D51" s="27">
        <v>23507124</v>
      </c>
      <c r="E51" s="27">
        <v>23507124</v>
      </c>
      <c r="F51" s="27">
        <v>0</v>
      </c>
      <c r="G51" s="12">
        <f t="shared" ref="G51:G52" si="24">F51/D51</f>
        <v>0</v>
      </c>
      <c r="H51" s="12">
        <v>0</v>
      </c>
      <c r="I51" s="27"/>
      <c r="J51" s="27"/>
      <c r="K51" s="27"/>
      <c r="L51" s="24"/>
      <c r="M51" s="24"/>
    </row>
    <row r="52" spans="1:13" ht="56.25" customHeight="1" x14ac:dyDescent="0.25">
      <c r="A52" s="16">
        <v>4318754</v>
      </c>
      <c r="B52" s="16">
        <v>5754</v>
      </c>
      <c r="C52" s="25" t="s">
        <v>52</v>
      </c>
      <c r="D52" s="27">
        <v>-25062560</v>
      </c>
      <c r="E52" s="27">
        <v>0</v>
      </c>
      <c r="F52" s="27">
        <v>0</v>
      </c>
      <c r="G52" s="12">
        <f t="shared" si="24"/>
        <v>0</v>
      </c>
      <c r="H52" s="12">
        <v>0</v>
      </c>
      <c r="I52" s="27"/>
      <c r="J52" s="27"/>
      <c r="K52" s="27"/>
      <c r="L52" s="24"/>
      <c r="M52" s="24"/>
    </row>
  </sheetData>
  <mergeCells count="14">
    <mergeCell ref="A1:M1"/>
    <mergeCell ref="A3:A5"/>
    <mergeCell ref="B3:B5"/>
    <mergeCell ref="C3:C5"/>
    <mergeCell ref="D3:H3"/>
    <mergeCell ref="I3:M3"/>
    <mergeCell ref="D4:D5"/>
    <mergeCell ref="E4:E5"/>
    <mergeCell ref="F4:F5"/>
    <mergeCell ref="G4:H4"/>
    <mergeCell ref="I4:I5"/>
    <mergeCell ref="J4:J5"/>
    <mergeCell ref="K4:K5"/>
    <mergeCell ref="L4:M4"/>
  </mergeCells>
  <conditionalFormatting sqref="A8:A50">
    <cfRule type="duplicateValues" dxfId="1" priority="1"/>
  </conditionalFormatting>
  <pageMargins left="0.11811023622047245" right="0.11811023622047245" top="0.19685039370078741" bottom="0.15748031496062992" header="0" footer="0"/>
  <pageSetup paperSize="9" scale="72" orientation="landscape"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7"/>
  <sheetViews>
    <sheetView tabSelected="1" view="pageBreakPreview" topLeftCell="A31" zoomScale="87" zoomScaleNormal="110" zoomScaleSheetLayoutView="87" workbookViewId="0">
      <selection activeCell="A46" sqref="A46:M47"/>
    </sheetView>
  </sheetViews>
  <sheetFormatPr defaultRowHeight="15" x14ac:dyDescent="0.25"/>
  <cols>
    <col min="1" max="1" width="10.85546875" customWidth="1"/>
    <col min="2" max="2" width="10.5703125" customWidth="1"/>
    <col min="3" max="3" width="36.28515625" customWidth="1"/>
    <col min="4" max="4" width="16" style="19" customWidth="1"/>
    <col min="5" max="6" width="13.7109375" customWidth="1"/>
    <col min="7" max="7" width="11.7109375" customWidth="1"/>
    <col min="8" max="8" width="11.42578125" customWidth="1"/>
    <col min="9" max="9" width="13.7109375" customWidth="1"/>
    <col min="10" max="10" width="12.42578125" style="30" customWidth="1"/>
    <col min="11" max="11" width="14.85546875" customWidth="1"/>
    <col min="12" max="12" width="9.85546875" customWidth="1"/>
    <col min="13" max="13" width="11.5703125" customWidth="1"/>
    <col min="14" max="14" width="11.140625" bestFit="1" customWidth="1"/>
  </cols>
  <sheetData>
    <row r="1" spans="1:14" ht="23.25" customHeight="1" x14ac:dyDescent="0.25">
      <c r="A1" s="36" t="s">
        <v>53</v>
      </c>
      <c r="B1" s="36"/>
      <c r="C1" s="36"/>
      <c r="D1" s="36"/>
      <c r="E1" s="36"/>
      <c r="F1" s="36"/>
      <c r="G1" s="36"/>
      <c r="H1" s="36"/>
      <c r="I1" s="36"/>
      <c r="J1" s="36"/>
      <c r="K1" s="36"/>
      <c r="L1" s="36"/>
      <c r="M1" s="36"/>
    </row>
    <row r="2" spans="1:14" x14ac:dyDescent="0.25">
      <c r="A2" s="1"/>
      <c r="B2" s="1"/>
      <c r="C2" s="1"/>
      <c r="D2" s="18"/>
      <c r="E2" s="1"/>
      <c r="F2" s="1"/>
      <c r="G2" s="1"/>
      <c r="H2" s="1"/>
      <c r="I2" s="1"/>
      <c r="J2" s="28"/>
      <c r="K2" s="1"/>
      <c r="L2" s="1"/>
      <c r="M2" s="1" t="s">
        <v>24</v>
      </c>
    </row>
    <row r="3" spans="1:14" x14ac:dyDescent="0.25">
      <c r="A3" s="34" t="s">
        <v>0</v>
      </c>
      <c r="B3" s="34" t="s">
        <v>1</v>
      </c>
      <c r="C3" s="34" t="s">
        <v>2</v>
      </c>
      <c r="D3" s="34" t="s">
        <v>3</v>
      </c>
      <c r="E3" s="34"/>
      <c r="F3" s="34"/>
      <c r="G3" s="34"/>
      <c r="H3" s="34"/>
      <c r="I3" s="34" t="s">
        <v>4</v>
      </c>
      <c r="J3" s="34"/>
      <c r="K3" s="34"/>
      <c r="L3" s="34"/>
      <c r="M3" s="34"/>
    </row>
    <row r="4" spans="1:14" ht="15" customHeight="1" x14ac:dyDescent="0.25">
      <c r="A4" s="34"/>
      <c r="B4" s="34"/>
      <c r="C4" s="34"/>
      <c r="D4" s="34" t="s">
        <v>21</v>
      </c>
      <c r="E4" s="34" t="s">
        <v>22</v>
      </c>
      <c r="F4" s="34" t="s">
        <v>23</v>
      </c>
      <c r="G4" s="35" t="s">
        <v>25</v>
      </c>
      <c r="H4" s="34"/>
      <c r="I4" s="34" t="s">
        <v>21</v>
      </c>
      <c r="J4" s="34" t="s">
        <v>22</v>
      </c>
      <c r="K4" s="34" t="s">
        <v>23</v>
      </c>
      <c r="L4" s="35" t="s">
        <v>25</v>
      </c>
      <c r="M4" s="34"/>
    </row>
    <row r="5" spans="1:14" ht="60.75" customHeight="1" x14ac:dyDescent="0.25">
      <c r="A5" s="34"/>
      <c r="B5" s="34"/>
      <c r="C5" s="34"/>
      <c r="D5" s="34"/>
      <c r="E5" s="34"/>
      <c r="F5" s="34"/>
      <c r="G5" s="17" t="s">
        <v>30</v>
      </c>
      <c r="H5" s="17" t="s">
        <v>31</v>
      </c>
      <c r="I5" s="34"/>
      <c r="J5" s="34"/>
      <c r="K5" s="34"/>
      <c r="L5" s="17" t="s">
        <v>30</v>
      </c>
      <c r="M5" s="17" t="s">
        <v>31</v>
      </c>
    </row>
    <row r="6" spans="1:14" x14ac:dyDescent="0.25">
      <c r="A6" s="2">
        <v>1</v>
      </c>
      <c r="B6" s="2">
        <v>2</v>
      </c>
      <c r="C6" s="2">
        <v>3</v>
      </c>
      <c r="D6" s="2">
        <v>4</v>
      </c>
      <c r="E6" s="2">
        <v>5</v>
      </c>
      <c r="F6" s="2">
        <v>6</v>
      </c>
      <c r="G6" s="2">
        <v>7</v>
      </c>
      <c r="H6" s="2">
        <v>8</v>
      </c>
      <c r="I6" s="2">
        <v>9</v>
      </c>
      <c r="J6" s="2">
        <v>10</v>
      </c>
      <c r="K6" s="2">
        <v>11</v>
      </c>
      <c r="L6" s="2">
        <v>12</v>
      </c>
      <c r="M6" s="2">
        <v>13</v>
      </c>
    </row>
    <row r="7" spans="1:14" ht="23.25" customHeight="1" x14ac:dyDescent="0.25">
      <c r="A7" s="6">
        <v>4300000</v>
      </c>
      <c r="B7" s="3"/>
      <c r="C7" s="7" t="s">
        <v>5</v>
      </c>
      <c r="D7" s="9">
        <f>SUM(D8:D47)</f>
        <v>3309736982</v>
      </c>
      <c r="E7" s="9">
        <f t="shared" ref="E7:F7" si="0">SUM(E8:E47)</f>
        <v>919042581</v>
      </c>
      <c r="F7" s="9">
        <f t="shared" si="0"/>
        <v>779781599.25999999</v>
      </c>
      <c r="G7" s="10">
        <f>F7/D7</f>
        <v>0.23560228607313546</v>
      </c>
      <c r="H7" s="10">
        <f>F7/E7</f>
        <v>0.84847167626501951</v>
      </c>
      <c r="I7" s="9">
        <f>SUM(I8:I47)</f>
        <v>902403048</v>
      </c>
      <c r="J7" s="9">
        <f t="shared" ref="J7:K7" si="1">SUM(J8:J47)</f>
        <v>147665329</v>
      </c>
      <c r="K7" s="9">
        <f t="shared" si="1"/>
        <v>46638016.539999999</v>
      </c>
      <c r="L7" s="10">
        <f>K7/I7</f>
        <v>5.1682024615679265E-2</v>
      </c>
      <c r="M7" s="10">
        <f>K7/J7</f>
        <v>0.31583593017965644</v>
      </c>
      <c r="N7" s="14">
        <f>I7-902403048</f>
        <v>0</v>
      </c>
    </row>
    <row r="8" spans="1:14" ht="33.75" x14ac:dyDescent="0.25">
      <c r="A8" s="2">
        <v>4310160</v>
      </c>
      <c r="B8" s="4">
        <v>160</v>
      </c>
      <c r="C8" s="8" t="s">
        <v>6</v>
      </c>
      <c r="D8" s="11">
        <v>189668342</v>
      </c>
      <c r="E8" s="11">
        <v>55937734</v>
      </c>
      <c r="F8" s="11">
        <v>47798656.780000001</v>
      </c>
      <c r="G8" s="12">
        <f t="shared" ref="G8:G37" si="2">F8/D8</f>
        <v>0.25201178159716292</v>
      </c>
      <c r="H8" s="12">
        <f t="shared" ref="H8:H40" si="3">F8/E8</f>
        <v>0.85449755222476476</v>
      </c>
      <c r="I8" s="20">
        <v>1811440</v>
      </c>
      <c r="J8" s="11">
        <v>0</v>
      </c>
      <c r="K8" s="11">
        <v>0</v>
      </c>
      <c r="L8" s="12">
        <v>0</v>
      </c>
      <c r="M8" s="12">
        <v>0</v>
      </c>
    </row>
    <row r="9" spans="1:14" x14ac:dyDescent="0.25">
      <c r="A9" s="2">
        <v>4311010</v>
      </c>
      <c r="B9" s="5">
        <v>1010</v>
      </c>
      <c r="C9" s="8" t="s">
        <v>7</v>
      </c>
      <c r="D9" s="11">
        <v>1026316045</v>
      </c>
      <c r="E9" s="11">
        <v>246389397</v>
      </c>
      <c r="F9" s="11">
        <v>213628319.91</v>
      </c>
      <c r="G9" s="12">
        <f t="shared" si="2"/>
        <v>0.20815061885737154</v>
      </c>
      <c r="H9" s="12">
        <f t="shared" si="3"/>
        <v>0.8670353615500751</v>
      </c>
      <c r="I9" s="20">
        <v>91178076</v>
      </c>
      <c r="J9" s="11">
        <v>0</v>
      </c>
      <c r="K9" s="11">
        <v>0</v>
      </c>
      <c r="L9" s="12">
        <f t="shared" ref="L9:L37" si="4">K9/I9</f>
        <v>0</v>
      </c>
      <c r="M9" s="12">
        <v>0</v>
      </c>
    </row>
    <row r="10" spans="1:14" ht="33.75" x14ac:dyDescent="0.25">
      <c r="A10" s="2">
        <v>4311021</v>
      </c>
      <c r="B10" s="5">
        <v>1021</v>
      </c>
      <c r="C10" s="8" t="s">
        <v>32</v>
      </c>
      <c r="D10" s="11">
        <v>914564711</v>
      </c>
      <c r="E10" s="11">
        <v>241787527</v>
      </c>
      <c r="F10" s="11">
        <v>197436438.52000001</v>
      </c>
      <c r="G10" s="12">
        <f t="shared" si="2"/>
        <v>0.21588022820618105</v>
      </c>
      <c r="H10" s="12">
        <f t="shared" si="3"/>
        <v>0.81656999006404496</v>
      </c>
      <c r="I10" s="20">
        <v>117738988</v>
      </c>
      <c r="J10" s="11">
        <v>0</v>
      </c>
      <c r="K10" s="11">
        <v>0</v>
      </c>
      <c r="L10" s="12">
        <f t="shared" si="4"/>
        <v>0</v>
      </c>
      <c r="M10" s="12">
        <v>0</v>
      </c>
    </row>
    <row r="11" spans="1:14" ht="81.75" customHeight="1" x14ac:dyDescent="0.25">
      <c r="A11" s="2">
        <v>4311022</v>
      </c>
      <c r="B11" s="5">
        <v>1022</v>
      </c>
      <c r="C11" s="8" t="s">
        <v>33</v>
      </c>
      <c r="D11" s="11">
        <v>47046553</v>
      </c>
      <c r="E11" s="11">
        <v>13699867</v>
      </c>
      <c r="F11" s="11">
        <v>11005176.630000001</v>
      </c>
      <c r="G11" s="12">
        <f t="shared" si="2"/>
        <v>0.23392099799532606</v>
      </c>
      <c r="H11" s="12">
        <f t="shared" si="3"/>
        <v>0.80330536274549236</v>
      </c>
      <c r="I11" s="20">
        <v>5000000</v>
      </c>
      <c r="J11" s="11">
        <v>0</v>
      </c>
      <c r="K11" s="11">
        <v>0</v>
      </c>
      <c r="L11" s="12">
        <v>0</v>
      </c>
      <c r="M11" s="12">
        <v>0</v>
      </c>
    </row>
    <row r="12" spans="1:14" ht="45" x14ac:dyDescent="0.25">
      <c r="A12" s="2">
        <v>4311023</v>
      </c>
      <c r="B12" s="5">
        <v>1023</v>
      </c>
      <c r="C12" s="8" t="s">
        <v>34</v>
      </c>
      <c r="D12" s="11">
        <v>57752620</v>
      </c>
      <c r="E12" s="11">
        <v>16698493</v>
      </c>
      <c r="F12" s="11">
        <v>9797772.3599999994</v>
      </c>
      <c r="G12" s="12">
        <f t="shared" si="2"/>
        <v>0.16965069913711273</v>
      </c>
      <c r="H12" s="12">
        <f t="shared" si="3"/>
        <v>0.58674590335786581</v>
      </c>
      <c r="I12" s="20">
        <v>3900000</v>
      </c>
      <c r="J12" s="11">
        <v>0</v>
      </c>
      <c r="K12" s="11">
        <v>0</v>
      </c>
      <c r="L12" s="12">
        <v>0</v>
      </c>
      <c r="M12" s="12">
        <v>0</v>
      </c>
    </row>
    <row r="13" spans="1:14" ht="33.75" x14ac:dyDescent="0.25">
      <c r="A13" s="2">
        <v>4311031</v>
      </c>
      <c r="B13" s="5">
        <v>1031</v>
      </c>
      <c r="C13" s="8" t="s">
        <v>35</v>
      </c>
      <c r="D13" s="11">
        <v>467738053</v>
      </c>
      <c r="E13" s="11">
        <v>161071472</v>
      </c>
      <c r="F13" s="11">
        <v>161071472</v>
      </c>
      <c r="G13" s="12">
        <f t="shared" si="2"/>
        <v>0.34436255713408892</v>
      </c>
      <c r="H13" s="12">
        <f t="shared" si="3"/>
        <v>1</v>
      </c>
      <c r="I13" s="20"/>
      <c r="J13" s="11"/>
      <c r="K13" s="11"/>
      <c r="L13" s="12"/>
      <c r="M13" s="12"/>
    </row>
    <row r="14" spans="1:14" ht="81" customHeight="1" x14ac:dyDescent="0.25">
      <c r="A14" s="2">
        <v>4311032</v>
      </c>
      <c r="B14" s="5">
        <v>1032</v>
      </c>
      <c r="C14" s="8" t="s">
        <v>36</v>
      </c>
      <c r="D14" s="11">
        <v>21987031</v>
      </c>
      <c r="E14" s="11">
        <v>7479595</v>
      </c>
      <c r="F14" s="11">
        <v>7479595</v>
      </c>
      <c r="G14" s="12">
        <f t="shared" si="2"/>
        <v>0.34018212827370825</v>
      </c>
      <c r="H14" s="12">
        <f t="shared" si="3"/>
        <v>1</v>
      </c>
      <c r="I14" s="20"/>
      <c r="J14" s="11"/>
      <c r="K14" s="11"/>
      <c r="L14" s="12"/>
      <c r="M14" s="12"/>
    </row>
    <row r="15" spans="1:14" ht="45" x14ac:dyDescent="0.25">
      <c r="A15" s="2">
        <v>4311033</v>
      </c>
      <c r="B15" s="5">
        <v>1033</v>
      </c>
      <c r="C15" s="8" t="s">
        <v>37</v>
      </c>
      <c r="D15" s="11">
        <v>14308474</v>
      </c>
      <c r="E15" s="11">
        <v>4867487</v>
      </c>
      <c r="F15" s="11">
        <v>4867487</v>
      </c>
      <c r="G15" s="12">
        <f t="shared" si="2"/>
        <v>0.34018211865220566</v>
      </c>
      <c r="H15" s="12">
        <f t="shared" si="3"/>
        <v>1</v>
      </c>
      <c r="I15" s="20"/>
      <c r="J15" s="11"/>
      <c r="K15" s="11"/>
      <c r="L15" s="12"/>
      <c r="M15" s="12"/>
    </row>
    <row r="16" spans="1:14" ht="33.75" x14ac:dyDescent="0.25">
      <c r="A16" s="2">
        <v>4311070</v>
      </c>
      <c r="B16" s="5">
        <v>1070</v>
      </c>
      <c r="C16" s="8" t="s">
        <v>8</v>
      </c>
      <c r="D16" s="11">
        <v>104221366</v>
      </c>
      <c r="E16" s="11">
        <v>25470597</v>
      </c>
      <c r="F16" s="11">
        <v>18138480.949999999</v>
      </c>
      <c r="G16" s="12">
        <f t="shared" si="2"/>
        <v>0.17403802738490301</v>
      </c>
      <c r="H16" s="12">
        <f t="shared" si="3"/>
        <v>0.71213411095154144</v>
      </c>
      <c r="I16" s="20">
        <v>8000000</v>
      </c>
      <c r="J16" s="11">
        <v>0</v>
      </c>
      <c r="K16" s="11">
        <v>0</v>
      </c>
      <c r="L16" s="12">
        <v>0</v>
      </c>
      <c r="M16" s="12">
        <v>0</v>
      </c>
    </row>
    <row r="17" spans="1:13" ht="22.5" x14ac:dyDescent="0.25">
      <c r="A17" s="2">
        <v>4311080</v>
      </c>
      <c r="B17" s="5">
        <v>1080</v>
      </c>
      <c r="C17" s="8" t="s">
        <v>38</v>
      </c>
      <c r="D17" s="11">
        <v>145654408</v>
      </c>
      <c r="E17" s="11">
        <v>34433561</v>
      </c>
      <c r="F17" s="11">
        <v>32134146.91</v>
      </c>
      <c r="G17" s="12">
        <f t="shared" si="2"/>
        <v>0.22061911720515867</v>
      </c>
      <c r="H17" s="12">
        <f t="shared" si="3"/>
        <v>0.93322171674315069</v>
      </c>
      <c r="I17" s="20">
        <v>10300000</v>
      </c>
      <c r="J17" s="11">
        <v>0</v>
      </c>
      <c r="K17" s="11">
        <v>0</v>
      </c>
      <c r="L17" s="12">
        <v>0</v>
      </c>
      <c r="M17" s="12">
        <v>0</v>
      </c>
    </row>
    <row r="18" spans="1:13" ht="22.5" x14ac:dyDescent="0.25">
      <c r="A18" s="2">
        <v>4311141</v>
      </c>
      <c r="B18" s="5">
        <v>1141</v>
      </c>
      <c r="C18" s="8" t="s">
        <v>9</v>
      </c>
      <c r="D18" s="11">
        <v>56020983</v>
      </c>
      <c r="E18" s="11">
        <v>13985165</v>
      </c>
      <c r="F18" s="11">
        <v>11579904.130000001</v>
      </c>
      <c r="G18" s="12">
        <f t="shared" si="2"/>
        <v>0.20670655011533806</v>
      </c>
      <c r="H18" s="12">
        <f t="shared" si="3"/>
        <v>0.82801340777888577</v>
      </c>
      <c r="I18" s="20"/>
      <c r="J18" s="11"/>
      <c r="K18" s="11"/>
      <c r="L18" s="12"/>
      <c r="M18" s="12"/>
    </row>
    <row r="19" spans="1:13" x14ac:dyDescent="0.25">
      <c r="A19" s="2">
        <v>4311142</v>
      </c>
      <c r="B19" s="5">
        <v>1142</v>
      </c>
      <c r="C19" s="8" t="s">
        <v>10</v>
      </c>
      <c r="D19" s="11">
        <v>123080</v>
      </c>
      <c r="E19" s="11"/>
      <c r="F19" s="11"/>
      <c r="G19" s="12">
        <f t="shared" si="2"/>
        <v>0</v>
      </c>
      <c r="H19" s="12">
        <v>0</v>
      </c>
      <c r="I19" s="20"/>
      <c r="J19" s="11"/>
      <c r="K19" s="11"/>
      <c r="L19" s="12"/>
      <c r="M19" s="12"/>
    </row>
    <row r="20" spans="1:13" ht="33.75" x14ac:dyDescent="0.25">
      <c r="A20" s="2">
        <v>4311151</v>
      </c>
      <c r="B20" s="5">
        <v>1151</v>
      </c>
      <c r="C20" s="8" t="s">
        <v>11</v>
      </c>
      <c r="D20" s="11">
        <v>7436794</v>
      </c>
      <c r="E20" s="11">
        <v>2679574</v>
      </c>
      <c r="F20" s="11">
        <v>1336566.8600000001</v>
      </c>
      <c r="G20" s="12">
        <f t="shared" si="2"/>
        <v>0.17972352871412065</v>
      </c>
      <c r="H20" s="12">
        <f t="shared" si="3"/>
        <v>0.49879826420169776</v>
      </c>
      <c r="I20" s="20"/>
      <c r="J20" s="11"/>
      <c r="K20" s="11"/>
      <c r="L20" s="12"/>
      <c r="M20" s="12"/>
    </row>
    <row r="21" spans="1:13" ht="33.75" x14ac:dyDescent="0.25">
      <c r="A21" s="2">
        <v>4311152</v>
      </c>
      <c r="B21" s="5">
        <v>1152</v>
      </c>
      <c r="C21" s="8" t="s">
        <v>12</v>
      </c>
      <c r="D21" s="11">
        <v>4852492</v>
      </c>
      <c r="E21" s="11">
        <v>1650731</v>
      </c>
      <c r="F21" s="11">
        <v>1650731</v>
      </c>
      <c r="G21" s="12">
        <f t="shared" si="2"/>
        <v>0.34018211673507137</v>
      </c>
      <c r="H21" s="12">
        <f t="shared" si="3"/>
        <v>1</v>
      </c>
      <c r="I21" s="20"/>
      <c r="J21" s="11"/>
      <c r="K21" s="11"/>
      <c r="L21" s="12"/>
      <c r="M21" s="12"/>
    </row>
    <row r="22" spans="1:13" ht="71.25" customHeight="1" x14ac:dyDescent="0.25">
      <c r="A22" s="2">
        <v>4311183</v>
      </c>
      <c r="B22" s="5">
        <v>1183</v>
      </c>
      <c r="C22" s="8" t="s">
        <v>39</v>
      </c>
      <c r="D22" s="11"/>
      <c r="E22" s="11"/>
      <c r="F22" s="11"/>
      <c r="G22" s="12"/>
      <c r="H22" s="12"/>
      <c r="I22" s="20">
        <v>5010800</v>
      </c>
      <c r="J22" s="11">
        <v>0</v>
      </c>
      <c r="K22" s="11">
        <v>0</v>
      </c>
      <c r="L22" s="12">
        <v>0</v>
      </c>
      <c r="M22" s="12">
        <v>0</v>
      </c>
    </row>
    <row r="23" spans="1:13" ht="69.75" customHeight="1" x14ac:dyDescent="0.25">
      <c r="A23" s="2">
        <v>4311184</v>
      </c>
      <c r="B23" s="5">
        <v>1184</v>
      </c>
      <c r="C23" s="8" t="s">
        <v>40</v>
      </c>
      <c r="D23" s="11"/>
      <c r="E23" s="11"/>
      <c r="F23" s="11"/>
      <c r="G23" s="12"/>
      <c r="H23" s="12"/>
      <c r="I23" s="20">
        <v>11691900</v>
      </c>
      <c r="J23" s="11">
        <v>0</v>
      </c>
      <c r="K23" s="11">
        <v>0</v>
      </c>
      <c r="L23" s="12">
        <v>0</v>
      </c>
      <c r="M23" s="12">
        <v>0</v>
      </c>
    </row>
    <row r="24" spans="1:13" ht="69" customHeight="1" x14ac:dyDescent="0.25">
      <c r="A24" s="2">
        <v>4311200</v>
      </c>
      <c r="B24" s="5">
        <v>1200</v>
      </c>
      <c r="C24" s="8" t="s">
        <v>41</v>
      </c>
      <c r="D24" s="11">
        <v>3661100</v>
      </c>
      <c r="E24" s="11">
        <v>1098900</v>
      </c>
      <c r="F24" s="11">
        <v>1098900</v>
      </c>
      <c r="G24" s="12">
        <f t="shared" si="2"/>
        <v>0.30015569091256727</v>
      </c>
      <c r="H24" s="12">
        <f t="shared" si="3"/>
        <v>1</v>
      </c>
      <c r="I24" s="20"/>
      <c r="J24" s="11"/>
      <c r="K24" s="11"/>
      <c r="L24" s="12"/>
      <c r="M24" s="12"/>
    </row>
    <row r="25" spans="1:13" x14ac:dyDescent="0.25">
      <c r="A25" s="2">
        <v>4311300</v>
      </c>
      <c r="B25" s="5">
        <v>1300</v>
      </c>
      <c r="C25" s="8" t="s">
        <v>26</v>
      </c>
      <c r="D25" s="11"/>
      <c r="E25" s="11"/>
      <c r="F25" s="11"/>
      <c r="G25" s="12"/>
      <c r="H25" s="12"/>
      <c r="I25" s="20">
        <v>350805873</v>
      </c>
      <c r="J25" s="11">
        <v>105000000</v>
      </c>
      <c r="K25" s="11">
        <v>23478336.289999999</v>
      </c>
      <c r="L25" s="12">
        <f t="shared" ref="L25:L28" si="5">K25/I25</f>
        <v>6.692686211100006E-2</v>
      </c>
      <c r="M25" s="12">
        <f t="shared" ref="M25:M28" si="6">K25/J25</f>
        <v>0.22360320276190476</v>
      </c>
    </row>
    <row r="26" spans="1:13" ht="45" x14ac:dyDescent="0.25">
      <c r="A26" s="2">
        <v>4311403</v>
      </c>
      <c r="B26" s="5">
        <v>1403</v>
      </c>
      <c r="C26" s="8" t="s">
        <v>42</v>
      </c>
      <c r="D26" s="11"/>
      <c r="E26" s="11"/>
      <c r="F26" s="11"/>
      <c r="G26" s="12"/>
      <c r="H26" s="12"/>
      <c r="I26" s="20">
        <v>35069357</v>
      </c>
      <c r="J26" s="11">
        <v>20340101</v>
      </c>
      <c r="K26" s="11">
        <v>20340101</v>
      </c>
      <c r="L26" s="12">
        <f t="shared" si="5"/>
        <v>0.57999640540885877</v>
      </c>
      <c r="M26" s="12">
        <f t="shared" si="6"/>
        <v>1</v>
      </c>
    </row>
    <row r="27" spans="1:13" ht="45" x14ac:dyDescent="0.25">
      <c r="A27" s="2">
        <v>4311600</v>
      </c>
      <c r="B27" s="5">
        <v>1600</v>
      </c>
      <c r="C27" s="8" t="s">
        <v>43</v>
      </c>
      <c r="D27" s="11">
        <v>42045300</v>
      </c>
      <c r="E27" s="11">
        <v>20463855</v>
      </c>
      <c r="F27" s="27">
        <v>20463855</v>
      </c>
      <c r="G27" s="12">
        <f t="shared" si="2"/>
        <v>0.48670969168967754</v>
      </c>
      <c r="H27" s="12">
        <f t="shared" si="3"/>
        <v>1</v>
      </c>
      <c r="I27" s="20"/>
      <c r="J27" s="11"/>
      <c r="K27" s="11"/>
      <c r="L27" s="12"/>
      <c r="M27" s="12"/>
    </row>
    <row r="28" spans="1:13" ht="22.5" x14ac:dyDescent="0.25">
      <c r="A28" s="2">
        <v>4313105</v>
      </c>
      <c r="B28" s="5">
        <v>3105</v>
      </c>
      <c r="C28" s="8" t="s">
        <v>13</v>
      </c>
      <c r="D28" s="11">
        <v>35275843</v>
      </c>
      <c r="E28" s="11">
        <v>8897902</v>
      </c>
      <c r="F28" s="27">
        <v>7364315</v>
      </c>
      <c r="G28" s="12">
        <f t="shared" si="2"/>
        <v>0.20876368567577536</v>
      </c>
      <c r="H28" s="12">
        <f t="shared" si="3"/>
        <v>0.82764622491908768</v>
      </c>
      <c r="I28" s="20">
        <v>7846000</v>
      </c>
      <c r="J28" s="11">
        <v>1266000</v>
      </c>
      <c r="K28" s="11">
        <v>38500</v>
      </c>
      <c r="L28" s="12">
        <f t="shared" si="5"/>
        <v>4.9069589599796074E-3</v>
      </c>
      <c r="M28" s="12">
        <f t="shared" si="6"/>
        <v>3.0410742496050552E-2</v>
      </c>
    </row>
    <row r="29" spans="1:13" ht="45" x14ac:dyDescent="0.25">
      <c r="A29" s="2">
        <v>4313114</v>
      </c>
      <c r="B29" s="5">
        <v>3114</v>
      </c>
      <c r="C29" s="8" t="s">
        <v>44</v>
      </c>
      <c r="D29" s="11">
        <v>181600</v>
      </c>
      <c r="E29" s="11">
        <v>0</v>
      </c>
      <c r="F29" s="11">
        <v>0</v>
      </c>
      <c r="G29" s="12">
        <f t="shared" si="2"/>
        <v>0</v>
      </c>
      <c r="H29" s="12">
        <v>0</v>
      </c>
      <c r="I29" s="20"/>
      <c r="J29" s="11"/>
      <c r="K29" s="11"/>
      <c r="L29" s="12"/>
      <c r="M29" s="12"/>
    </row>
    <row r="30" spans="1:13" ht="68.25" customHeight="1" x14ac:dyDescent="0.25">
      <c r="A30" s="2">
        <v>4313121</v>
      </c>
      <c r="B30" s="5">
        <v>3121</v>
      </c>
      <c r="C30" s="8" t="s">
        <v>45</v>
      </c>
      <c r="D30" s="11">
        <v>10802665</v>
      </c>
      <c r="E30" s="11">
        <v>2745320</v>
      </c>
      <c r="F30" s="27">
        <v>2554633.67</v>
      </c>
      <c r="G30" s="12">
        <f t="shared" si="2"/>
        <v>0.2364818005556962</v>
      </c>
      <c r="H30" s="12">
        <f t="shared" si="3"/>
        <v>0.9305413103026241</v>
      </c>
      <c r="I30" s="20"/>
      <c r="J30" s="11"/>
      <c r="K30" s="11"/>
      <c r="L30" s="12"/>
      <c r="M30" s="12"/>
    </row>
    <row r="31" spans="1:13" ht="45" x14ac:dyDescent="0.25">
      <c r="A31" s="2">
        <v>4313132</v>
      </c>
      <c r="B31" s="5">
        <v>3132</v>
      </c>
      <c r="C31" s="8" t="s">
        <v>46</v>
      </c>
      <c r="D31" s="11">
        <v>23595835</v>
      </c>
      <c r="E31" s="11">
        <v>6211075</v>
      </c>
      <c r="F31" s="11">
        <v>5298753.92</v>
      </c>
      <c r="G31" s="12">
        <f t="shared" si="2"/>
        <v>0.22456310276792493</v>
      </c>
      <c r="H31" s="12">
        <f t="shared" si="3"/>
        <v>0.85311382007140468</v>
      </c>
      <c r="I31" s="20"/>
      <c r="J31" s="11"/>
      <c r="K31" s="11"/>
      <c r="L31" s="12"/>
      <c r="M31" s="12"/>
    </row>
    <row r="32" spans="1:13" ht="34.5" customHeight="1" x14ac:dyDescent="0.25">
      <c r="A32" s="2">
        <v>4313133</v>
      </c>
      <c r="B32" s="5">
        <v>3133</v>
      </c>
      <c r="C32" s="8" t="s">
        <v>47</v>
      </c>
      <c r="D32" s="11">
        <v>66800</v>
      </c>
      <c r="E32" s="11">
        <v>12230</v>
      </c>
      <c r="F32" s="11"/>
      <c r="G32" s="12">
        <f t="shared" si="2"/>
        <v>0</v>
      </c>
      <c r="H32" s="12">
        <f t="shared" si="3"/>
        <v>0</v>
      </c>
      <c r="I32" s="20"/>
      <c r="J32" s="11"/>
      <c r="K32" s="11"/>
      <c r="L32" s="12"/>
      <c r="M32" s="12"/>
    </row>
    <row r="33" spans="1:13" ht="45" x14ac:dyDescent="0.25">
      <c r="A33" s="2">
        <v>4313241</v>
      </c>
      <c r="B33" s="5">
        <v>3241</v>
      </c>
      <c r="C33" s="8" t="s">
        <v>48</v>
      </c>
      <c r="D33" s="11">
        <v>9177651</v>
      </c>
      <c r="E33" s="11">
        <v>2362219</v>
      </c>
      <c r="F33" s="11">
        <f>1734539.94+8202.57</f>
        <v>1742742.51</v>
      </c>
      <c r="G33" s="12">
        <f t="shared" si="2"/>
        <v>0.18988982148046379</v>
      </c>
      <c r="H33" s="12">
        <f t="shared" si="3"/>
        <v>0.73775653739132574</v>
      </c>
      <c r="I33" s="20"/>
      <c r="J33" s="11"/>
      <c r="K33" s="11"/>
      <c r="L33" s="12"/>
      <c r="M33" s="12"/>
    </row>
    <row r="34" spans="1:13" ht="22.5" x14ac:dyDescent="0.25">
      <c r="A34" s="2">
        <v>4313242</v>
      </c>
      <c r="B34" s="5">
        <v>3242</v>
      </c>
      <c r="C34" s="8" t="s">
        <v>14</v>
      </c>
      <c r="D34" s="11">
        <v>91000</v>
      </c>
      <c r="E34" s="11">
        <v>13000</v>
      </c>
      <c r="F34" s="27">
        <v>13000</v>
      </c>
      <c r="G34" s="12">
        <f t="shared" si="2"/>
        <v>0.14285714285714285</v>
      </c>
      <c r="H34" s="12">
        <f t="shared" si="3"/>
        <v>1</v>
      </c>
      <c r="I34" s="20"/>
      <c r="J34" s="11"/>
      <c r="K34" s="11"/>
      <c r="L34" s="12"/>
      <c r="M34" s="12"/>
    </row>
    <row r="35" spans="1:13" x14ac:dyDescent="0.25">
      <c r="A35" s="2">
        <v>4314030</v>
      </c>
      <c r="B35" s="5">
        <v>4030</v>
      </c>
      <c r="C35" s="8" t="s">
        <v>15</v>
      </c>
      <c r="D35" s="11">
        <v>38568232</v>
      </c>
      <c r="E35" s="11">
        <v>9742604</v>
      </c>
      <c r="F35" s="11">
        <v>8400953.6600000001</v>
      </c>
      <c r="G35" s="12">
        <f t="shared" si="2"/>
        <v>0.21782055397302111</v>
      </c>
      <c r="H35" s="12">
        <f t="shared" si="3"/>
        <v>0.86229037534523623</v>
      </c>
      <c r="I35" s="20">
        <v>3665000</v>
      </c>
      <c r="J35" s="11">
        <v>0</v>
      </c>
      <c r="K35" s="11">
        <v>0</v>
      </c>
      <c r="L35" s="12">
        <f t="shared" ref="L35:L36" si="7">K35/I35</f>
        <v>0</v>
      </c>
      <c r="M35" s="12">
        <v>0</v>
      </c>
    </row>
    <row r="36" spans="1:13" ht="33.75" x14ac:dyDescent="0.25">
      <c r="A36" s="2">
        <v>4314060</v>
      </c>
      <c r="B36" s="5">
        <v>4060</v>
      </c>
      <c r="C36" s="8" t="s">
        <v>16</v>
      </c>
      <c r="D36" s="11">
        <v>10624456</v>
      </c>
      <c r="E36" s="11">
        <v>2893223</v>
      </c>
      <c r="F36" s="27">
        <v>2017844.37</v>
      </c>
      <c r="G36" s="12">
        <f t="shared" si="2"/>
        <v>0.18992448836909862</v>
      </c>
      <c r="H36" s="12">
        <f t="shared" si="3"/>
        <v>0.69743824447683433</v>
      </c>
      <c r="I36" s="20">
        <v>4300000</v>
      </c>
      <c r="J36" s="11">
        <v>0</v>
      </c>
      <c r="K36" s="11">
        <v>0</v>
      </c>
      <c r="L36" s="12">
        <f t="shared" si="7"/>
        <v>0</v>
      </c>
      <c r="M36" s="12">
        <v>0</v>
      </c>
    </row>
    <row r="37" spans="1:13" ht="22.5" x14ac:dyDescent="0.25">
      <c r="A37" s="2">
        <v>4314081</v>
      </c>
      <c r="B37" s="5">
        <v>4081</v>
      </c>
      <c r="C37" s="8" t="s">
        <v>17</v>
      </c>
      <c r="D37" s="11">
        <v>4117662</v>
      </c>
      <c r="E37" s="11">
        <v>1014077</v>
      </c>
      <c r="F37" s="27">
        <v>954443.67</v>
      </c>
      <c r="G37" s="12">
        <f t="shared" si="2"/>
        <v>0.2317926216382015</v>
      </c>
      <c r="H37" s="12">
        <f t="shared" si="3"/>
        <v>0.9411944753702135</v>
      </c>
      <c r="I37" s="20">
        <v>315000</v>
      </c>
      <c r="J37" s="11">
        <v>0</v>
      </c>
      <c r="K37" s="11">
        <v>0</v>
      </c>
      <c r="L37" s="12">
        <f t="shared" si="4"/>
        <v>0</v>
      </c>
      <c r="M37" s="12">
        <v>0</v>
      </c>
    </row>
    <row r="38" spans="1:13" ht="20.25" customHeight="1" x14ac:dyDescent="0.25">
      <c r="A38" s="2">
        <v>4314082</v>
      </c>
      <c r="B38" s="5">
        <v>4082</v>
      </c>
      <c r="C38" s="8" t="s">
        <v>18</v>
      </c>
      <c r="D38" s="11">
        <v>70000</v>
      </c>
      <c r="E38" s="27">
        <v>0</v>
      </c>
      <c r="F38" s="27">
        <v>0</v>
      </c>
      <c r="G38" s="12">
        <f t="shared" ref="G38" si="8">F38/D38</f>
        <v>0</v>
      </c>
      <c r="H38" s="12">
        <v>0</v>
      </c>
      <c r="I38" s="20"/>
      <c r="J38" s="11"/>
      <c r="K38" s="11"/>
      <c r="L38" s="12"/>
      <c r="M38" s="12"/>
    </row>
    <row r="39" spans="1:13" ht="24.75" customHeight="1" x14ac:dyDescent="0.25">
      <c r="A39" s="2">
        <v>4315031</v>
      </c>
      <c r="B39" s="5">
        <v>5031</v>
      </c>
      <c r="C39" s="8" t="s">
        <v>49</v>
      </c>
      <c r="D39" s="11">
        <v>55571960</v>
      </c>
      <c r="E39" s="27">
        <v>13879852</v>
      </c>
      <c r="F39" s="27">
        <v>11897469.07</v>
      </c>
      <c r="G39" s="12">
        <f t="shared" ref="G39:G41" si="9">F39/D39</f>
        <v>0.21409122640266784</v>
      </c>
      <c r="H39" s="12">
        <f t="shared" si="3"/>
        <v>0.85717549942175175</v>
      </c>
      <c r="I39" s="20">
        <v>5100000</v>
      </c>
      <c r="J39" s="11">
        <v>0</v>
      </c>
      <c r="K39" s="11">
        <v>0</v>
      </c>
      <c r="L39" s="12">
        <f t="shared" ref="L39" si="10">K39/I39</f>
        <v>0</v>
      </c>
      <c r="M39" s="12">
        <v>0</v>
      </c>
    </row>
    <row r="40" spans="1:13" ht="45" x14ac:dyDescent="0.25">
      <c r="A40" s="2">
        <v>4315061</v>
      </c>
      <c r="B40" s="5">
        <v>5061</v>
      </c>
      <c r="C40" s="8" t="s">
        <v>19</v>
      </c>
      <c r="D40" s="11">
        <v>120000</v>
      </c>
      <c r="E40" s="27">
        <v>50000</v>
      </c>
      <c r="F40" s="27">
        <v>49940.34</v>
      </c>
      <c r="G40" s="12">
        <f t="shared" si="9"/>
        <v>0.41616949999999997</v>
      </c>
      <c r="H40" s="12">
        <f t="shared" si="3"/>
        <v>0.99880679999999988</v>
      </c>
      <c r="I40" s="20"/>
      <c r="J40" s="27"/>
      <c r="K40" s="26"/>
      <c r="L40" s="13"/>
      <c r="M40" s="13"/>
    </row>
    <row r="41" spans="1:13" ht="22.5" x14ac:dyDescent="0.25">
      <c r="A41" s="2">
        <v>4316011</v>
      </c>
      <c r="B41" s="5">
        <v>6011</v>
      </c>
      <c r="C41" s="8" t="s">
        <v>20</v>
      </c>
      <c r="D41" s="11">
        <v>2929181</v>
      </c>
      <c r="E41" s="27">
        <v>0</v>
      </c>
      <c r="F41" s="27">
        <v>0</v>
      </c>
      <c r="G41" s="12">
        <f t="shared" si="9"/>
        <v>0</v>
      </c>
      <c r="H41" s="12">
        <v>0</v>
      </c>
      <c r="I41" s="20">
        <v>132153728</v>
      </c>
      <c r="J41" s="27">
        <v>15525600</v>
      </c>
      <c r="K41" s="11">
        <v>0</v>
      </c>
      <c r="L41" s="12">
        <f t="shared" ref="L41:L43" si="11">K41/I41</f>
        <v>0</v>
      </c>
      <c r="M41" s="12">
        <f t="shared" ref="M41:M43" si="12">K41/J41</f>
        <v>0</v>
      </c>
    </row>
    <row r="42" spans="1:13" ht="22.5" x14ac:dyDescent="0.25">
      <c r="A42" s="2">
        <v>4316015</v>
      </c>
      <c r="B42" s="5">
        <v>6015</v>
      </c>
      <c r="C42" s="8" t="s">
        <v>28</v>
      </c>
      <c r="D42" s="11"/>
      <c r="E42" s="27"/>
      <c r="F42" s="27"/>
      <c r="G42" s="24"/>
      <c r="H42" s="24"/>
      <c r="I42" s="20">
        <v>68758146</v>
      </c>
      <c r="J42" s="11">
        <v>0</v>
      </c>
      <c r="K42" s="11">
        <v>0</v>
      </c>
      <c r="L42" s="12">
        <f t="shared" si="11"/>
        <v>0</v>
      </c>
      <c r="M42" s="12">
        <v>0</v>
      </c>
    </row>
    <row r="43" spans="1:13" ht="25.5" customHeight="1" x14ac:dyDescent="0.25">
      <c r="A43" s="2">
        <v>4316017</v>
      </c>
      <c r="B43" s="5">
        <v>6017</v>
      </c>
      <c r="C43" s="8" t="s">
        <v>27</v>
      </c>
      <c r="D43" s="11"/>
      <c r="E43" s="27"/>
      <c r="F43" s="27"/>
      <c r="G43" s="24"/>
      <c r="H43" s="24"/>
      <c r="I43" s="20">
        <v>7367256</v>
      </c>
      <c r="J43" s="27">
        <v>5533628</v>
      </c>
      <c r="K43" s="11">
        <v>2781079.25</v>
      </c>
      <c r="L43" s="12">
        <f t="shared" si="11"/>
        <v>0.37749187078608371</v>
      </c>
      <c r="M43" s="12">
        <f t="shared" si="12"/>
        <v>0.5025779199469137</v>
      </c>
    </row>
    <row r="44" spans="1:13" ht="68.25" customHeight="1" x14ac:dyDescent="0.25">
      <c r="A44" s="2">
        <v>4316083</v>
      </c>
      <c r="B44" s="5">
        <v>6083</v>
      </c>
      <c r="C44" s="8" t="s">
        <v>50</v>
      </c>
      <c r="D44" s="11"/>
      <c r="E44" s="27"/>
      <c r="F44" s="27"/>
      <c r="G44" s="24"/>
      <c r="H44" s="24"/>
      <c r="I44" s="20">
        <v>27600000</v>
      </c>
      <c r="J44" s="11">
        <v>0</v>
      </c>
      <c r="K44" s="11">
        <v>0</v>
      </c>
      <c r="L44" s="12">
        <f t="shared" ref="L44:L45" si="13">K44/I44</f>
        <v>0</v>
      </c>
      <c r="M44" s="12">
        <v>0</v>
      </c>
    </row>
    <row r="45" spans="1:13" ht="22.5" x14ac:dyDescent="0.25">
      <c r="A45" s="21">
        <v>4316090</v>
      </c>
      <c r="B45" s="22">
        <v>6090</v>
      </c>
      <c r="C45" s="8" t="s">
        <v>29</v>
      </c>
      <c r="D45" s="15"/>
      <c r="E45" s="29"/>
      <c r="F45" s="29"/>
      <c r="G45" s="31"/>
      <c r="H45" s="31"/>
      <c r="I45" s="23">
        <v>4791484</v>
      </c>
      <c r="J45" s="11">
        <v>0</v>
      </c>
      <c r="K45" s="11">
        <v>0</v>
      </c>
      <c r="L45" s="12">
        <f t="shared" si="13"/>
        <v>0</v>
      </c>
      <c r="M45" s="12">
        <v>0</v>
      </c>
    </row>
    <row r="46" spans="1:13" ht="60.75" customHeight="1" x14ac:dyDescent="0.25">
      <c r="A46" s="16">
        <v>4318753</v>
      </c>
      <c r="B46" s="16">
        <v>8753</v>
      </c>
      <c r="C46" s="25" t="s">
        <v>51</v>
      </c>
      <c r="D46" s="27">
        <v>23507124</v>
      </c>
      <c r="E46" s="27">
        <v>23507124</v>
      </c>
      <c r="F46" s="27">
        <v>0</v>
      </c>
      <c r="G46" s="12">
        <f t="shared" ref="G46:G47" si="14">F46/D46</f>
        <v>0</v>
      </c>
      <c r="H46" s="12">
        <v>0</v>
      </c>
      <c r="I46" s="27"/>
      <c r="J46" s="27"/>
      <c r="K46" s="27"/>
      <c r="L46" s="24"/>
      <c r="M46" s="24"/>
    </row>
    <row r="47" spans="1:13" ht="63.75" customHeight="1" x14ac:dyDescent="0.25">
      <c r="A47" s="16">
        <v>4318754</v>
      </c>
      <c r="B47" s="16">
        <v>5754</v>
      </c>
      <c r="C47" s="25" t="s">
        <v>52</v>
      </c>
      <c r="D47" s="27">
        <v>-8360379</v>
      </c>
      <c r="E47" s="27">
        <v>0</v>
      </c>
      <c r="F47" s="27">
        <v>0</v>
      </c>
      <c r="G47" s="12">
        <f t="shared" si="14"/>
        <v>0</v>
      </c>
      <c r="H47" s="12">
        <v>0</v>
      </c>
      <c r="I47" s="27"/>
      <c r="J47" s="27"/>
      <c r="K47" s="27"/>
      <c r="L47" s="24"/>
      <c r="M47" s="24"/>
    </row>
  </sheetData>
  <mergeCells count="14">
    <mergeCell ref="A1:M1"/>
    <mergeCell ref="I3:M3"/>
    <mergeCell ref="D4:D5"/>
    <mergeCell ref="E4:E5"/>
    <mergeCell ref="F4:F5"/>
    <mergeCell ref="G4:H4"/>
    <mergeCell ref="I4:I5"/>
    <mergeCell ref="J4:J5"/>
    <mergeCell ref="K4:K5"/>
    <mergeCell ref="L4:M4"/>
    <mergeCell ref="A3:A5"/>
    <mergeCell ref="B3:B5"/>
    <mergeCell ref="C3:C5"/>
    <mergeCell ref="D3:H3"/>
  </mergeCells>
  <conditionalFormatting sqref="A8:A45">
    <cfRule type="duplicateValues" dxfId="0" priority="1"/>
  </conditionalFormatting>
  <pageMargins left="0.11811023622047245" right="0.11811023622047245" top="0.19685039370078741" bottom="0.15748031496062992" header="0" footer="0"/>
  <pageSetup paperSize="9" scale="73"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9 МІСЯЦІВ</vt:lpstr>
      <vt:lpstr>І ПІВРІЧЧЯ</vt:lpstr>
      <vt:lpstr>І КВАРТАЛ</vt:lpstr>
      <vt:lpstr>'9 МІСЯЦІВ'!Область_друку</vt:lpstr>
      <vt:lpstr>'І КВАРТАЛ'!Область_друку</vt:lpstr>
      <vt:lpstr>'І ПІВРІЧЧЯ'!Область_друку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Ващенко Віта Володимирівна</dc:creator>
  <cp:lastModifiedBy>Ващенко Віта Володимирівна</cp:lastModifiedBy>
  <cp:lastPrinted>2025-10-01T12:26:10Z</cp:lastPrinted>
  <dcterms:created xsi:type="dcterms:W3CDTF">2022-02-15T09:19:01Z</dcterms:created>
  <dcterms:modified xsi:type="dcterms:W3CDTF">2025-10-01T12:26:24Z</dcterms:modified>
</cp:coreProperties>
</file>