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_1\Desktop\Ключы Крамаренко\РОБОТА Юля\"/>
    </mc:Choice>
  </mc:AlternateContent>
  <bookViews>
    <workbookView xWindow="0" yWindow="0" windowWidth="26955" windowHeight="7620"/>
  </bookViews>
  <sheets>
    <sheet name="Вересень" sheetId="12" r:id="rId1"/>
    <sheet name="Серпень" sheetId="11" r:id="rId2"/>
    <sheet name="Липень" sheetId="10" r:id="rId3"/>
    <sheet name="Червень" sheetId="9" r:id="rId4"/>
    <sheet name="Травень" sheetId="8" r:id="rId5"/>
    <sheet name="Квітень" sheetId="7" r:id="rId6"/>
    <sheet name="Березень" sheetId="6" r:id="rId7"/>
    <sheet name="лютий" sheetId="5" r:id="rId8"/>
    <sheet name="січень" sheetId="4" r:id="rId9"/>
  </sheets>
  <calcPr calcId="162913"/>
</workbook>
</file>

<file path=xl/calcChain.xml><?xml version="1.0" encoding="utf-8"?>
<calcChain xmlns="http://schemas.openxmlformats.org/spreadsheetml/2006/main">
  <c r="G6" i="12" l="1"/>
  <c r="D6" i="12"/>
  <c r="G7" i="12"/>
  <c r="D7" i="12"/>
  <c r="K7" i="12" s="1"/>
  <c r="D5" i="12"/>
  <c r="K5" i="12" s="1"/>
  <c r="K6" i="12"/>
  <c r="G5" i="11" l="1"/>
  <c r="K7" i="11"/>
  <c r="D6" i="11"/>
  <c r="K6" i="11" s="1"/>
  <c r="K5" i="11"/>
  <c r="D6" i="10" l="1"/>
  <c r="K6" i="10" s="1"/>
  <c r="K7" i="10"/>
  <c r="K5" i="10"/>
  <c r="G6" i="9" l="1"/>
  <c r="D6" i="9"/>
  <c r="G5" i="9"/>
  <c r="D7" i="9"/>
  <c r="K7" i="9" s="1"/>
  <c r="K6" i="9"/>
  <c r="D5" i="9"/>
  <c r="K5" i="9" s="1"/>
  <c r="G6" i="8" l="1"/>
  <c r="D6" i="8"/>
  <c r="K6" i="8" s="1"/>
  <c r="D7" i="8"/>
  <c r="K7" i="8" s="1"/>
  <c r="D5" i="8"/>
  <c r="K5" i="8" s="1"/>
  <c r="D7" i="7" l="1"/>
  <c r="K7" i="7" s="1"/>
  <c r="D6" i="7"/>
  <c r="K6" i="7" s="1"/>
  <c r="D5" i="7"/>
  <c r="K5" i="7" s="1"/>
  <c r="D7" i="6" l="1"/>
  <c r="K7" i="6" s="1"/>
  <c r="D6" i="6"/>
  <c r="K6" i="6" s="1"/>
  <c r="D5" i="6"/>
  <c r="K5" i="6" s="1"/>
  <c r="D6" i="5" l="1"/>
  <c r="D7" i="5"/>
  <c r="K7" i="5" l="1"/>
  <c r="K6" i="5"/>
  <c r="D5" i="5"/>
  <c r="K5" i="5" s="1"/>
  <c r="K7" i="4" l="1"/>
  <c r="K6" i="4"/>
  <c r="D5" i="4"/>
  <c r="K5" i="4" s="1"/>
</calcChain>
</file>

<file path=xl/sharedStrings.xml><?xml version="1.0" encoding="utf-8"?>
<sst xmlns="http://schemas.openxmlformats.org/spreadsheetml/2006/main" count="162" uniqueCount="33">
  <si>
    <t>Посада</t>
  </si>
  <si>
    <t>ПІБ</t>
  </si>
  <si>
    <t>Фактично відпрацьовано днів</t>
  </si>
  <si>
    <t>Посадовий оклад</t>
  </si>
  <si>
    <t>Надбавка за вислугу років</t>
  </si>
  <si>
    <t>Разом</t>
  </si>
  <si>
    <t>Надбавка за престижність праці</t>
  </si>
  <si>
    <t>Заступник директора</t>
  </si>
  <si>
    <t>Ільєнко Василь Петрович</t>
  </si>
  <si>
    <t>Стрельцова Ганна Миколаївна</t>
  </si>
  <si>
    <t>Директор</t>
  </si>
  <si>
    <t>Крамаренко Анатолій Константинович</t>
  </si>
  <si>
    <t>Премія місячна</t>
  </si>
  <si>
    <t>Премія до свята</t>
  </si>
  <si>
    <t>Інформація щодо нарахування заробітної плати керівникам Центру по роботі з дітьми та молоддю за місцевим проживанням Дніпровського району м. Києва у січні 2025 року</t>
  </si>
  <si>
    <t>Інформація щодо нарахування заробітної плати керівникам Центру по роботі з дітьми та молоддю за місцевим проживанням Дніпровського району м. Києва у лютому 2025 року</t>
  </si>
  <si>
    <t>Інше (відпускні)</t>
  </si>
  <si>
    <t>Надбавка за складність,  напруженість у роботі</t>
  </si>
  <si>
    <t>Інше</t>
  </si>
  <si>
    <t>Інформація щодо нарахування заробітної плати керівникам Центру по роботі з дітьми та молоддю за місцевим проживанням Дніпровського району м. Києва у березні 2025 року</t>
  </si>
  <si>
    <t>Інформація щодо нарахування заробітної плати керівникам Центру по роботі з дітьми та молоддю за місцевим проживанням Дніпровського району м. Києва у квітні 2025 року</t>
  </si>
  <si>
    <t>Інформація щодо нарахування заробітної плати керівникам Центру по роботі з дітьми та молоддю за місцевим проживанням Дніпровського району м. Києва у травні 2025 року</t>
  </si>
  <si>
    <t>Інше (відпускні/лікарняний)</t>
  </si>
  <si>
    <t>Інформація щодо нарахування заробітної плати керівникам Центру по роботі з дітьми та молоддю за місцевим проживанням Дніпровського району м. Києва у червні 2025 року</t>
  </si>
  <si>
    <t>Інше (відпускні/лікарняний, матеріальна допомога)</t>
  </si>
  <si>
    <t>Інформація щодо нарахування заробітної плати керівникам Центру по роботі з дітьми та молоддю за місцевим проживанням Дніпровського району м. Києва у липні 2025 року</t>
  </si>
  <si>
    <t>Інше (відпускні/лікарняний, матеріальна допомога, індексація)</t>
  </si>
  <si>
    <t>Інформація щодо нарахування заробітної плати керівникам Центру по роботі з дітьми та молоддю за місцевим проживанням Дніпровського району м. Києва у серпні 2025 року</t>
  </si>
  <si>
    <t>Інше (компенсація відпустки, індексація)</t>
  </si>
  <si>
    <t>Інформація щодо нарахування заробітної плати керівникам Центру по роботі з дітьми та молоддю за місцевим проживанням Дніпровського району м. Києва у вересні 2025 року</t>
  </si>
  <si>
    <t>Бондар Сергій Миколайович</t>
  </si>
  <si>
    <t>Премія до свята (грошова винагорода)</t>
  </si>
  <si>
    <t>Інше (відпустка, індексація)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</si>
</sst>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"/>
  <sheetViews>
    <sheetView tabSelected="1" workbookViewId="0">
      <selection activeCell="J7" sqref="J7"/>
    </sheetView>
  </sheetViews>
  <sheetFormatPr defaultRowHeight="15" x14ac:dyDescent="0.25"/>
  <cols>
    <col min="1" max="1" width="11.42578125" customWidth="1"/>
    <col min="2" max="2" width="15.28515625" customWidth="1"/>
    <col min="3" max="3" width="13.42578125" customWidth="1"/>
    <col min="4" max="4" width="12" customWidth="1"/>
    <col min="5" max="5" width="11.28515625" customWidth="1"/>
    <col min="6" max="6" width="13.7109375" customWidth="1"/>
    <col min="7" max="7" width="17.140625" customWidth="1"/>
    <col min="8" max="8" width="13.7109375" customWidth="1"/>
    <col min="9" max="9" width="13.28515625" customWidth="1"/>
    <col min="10" max="10" width="10.5703125" customWidth="1"/>
    <col min="11" max="11" width="13" customWidth="1"/>
  </cols>
  <sheetData>
    <row r="2" spans="1:11" ht="41.25" customHeight="1" x14ac:dyDescent="0.3">
      <c r="A2" s="5" t="s">
        <v>29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78.7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6</v>
      </c>
      <c r="G4" s="2" t="s">
        <v>32</v>
      </c>
      <c r="H4" s="2" t="s">
        <v>31</v>
      </c>
      <c r="I4" s="2" t="s">
        <v>17</v>
      </c>
      <c r="J4" s="2" t="s">
        <v>12</v>
      </c>
      <c r="K4" s="2" t="s">
        <v>5</v>
      </c>
    </row>
    <row r="5" spans="1:11" ht="51" customHeight="1" x14ac:dyDescent="0.25">
      <c r="A5" s="2" t="s">
        <v>10</v>
      </c>
      <c r="B5" s="2" t="s">
        <v>30</v>
      </c>
      <c r="C5" s="2">
        <v>13</v>
      </c>
      <c r="D5" s="3">
        <f>5267.36+526.74</f>
        <v>5794.0999999999995</v>
      </c>
      <c r="E5" s="3">
        <v>579.41</v>
      </c>
      <c r="F5" s="3">
        <v>1738.23</v>
      </c>
      <c r="G5" s="3"/>
      <c r="H5" s="3">
        <v>9805.4</v>
      </c>
      <c r="I5" s="3">
        <v>2897.05</v>
      </c>
      <c r="J5" s="3">
        <v>19120.53</v>
      </c>
      <c r="K5" s="3">
        <f>D5+E5+F5+H5+I5+J5+G5</f>
        <v>39934.720000000001</v>
      </c>
    </row>
    <row r="6" spans="1:11" ht="45" x14ac:dyDescent="0.25">
      <c r="A6" s="2" t="s">
        <v>7</v>
      </c>
      <c r="B6" s="2" t="s">
        <v>9</v>
      </c>
      <c r="C6" s="4">
        <v>22</v>
      </c>
      <c r="D6" s="3">
        <f>8468.3+846.83</f>
        <v>9315.1299999999992</v>
      </c>
      <c r="E6" s="3">
        <v>1863.03</v>
      </c>
      <c r="F6" s="3">
        <v>2794.54</v>
      </c>
      <c r="G6" s="3">
        <f>133.23+18247.6</f>
        <v>18380.829999999998</v>
      </c>
      <c r="H6" s="3">
        <v>9315.1299999999992</v>
      </c>
      <c r="I6" s="3">
        <v>4657.57</v>
      </c>
      <c r="J6" s="3">
        <v>22822.07</v>
      </c>
      <c r="K6" s="3">
        <f t="shared" ref="K6:K7" si="0">D6+E6+F6+H6+I6+J6+G6</f>
        <v>69148.3</v>
      </c>
    </row>
    <row r="7" spans="1:11" ht="30" x14ac:dyDescent="0.25">
      <c r="A7" s="2" t="s">
        <v>7</v>
      </c>
      <c r="B7" s="2" t="s">
        <v>8</v>
      </c>
      <c r="C7" s="4">
        <v>21</v>
      </c>
      <c r="D7" s="3">
        <f>8083.38+808.34</f>
        <v>8891.7199999999993</v>
      </c>
      <c r="E7" s="3">
        <v>2667.51</v>
      </c>
      <c r="F7" s="3">
        <v>2667.51</v>
      </c>
      <c r="G7" s="3">
        <f>127.17+1321.9</f>
        <v>1449.0700000000002</v>
      </c>
      <c r="H7" s="3">
        <v>9315.1299999999992</v>
      </c>
      <c r="I7" s="3">
        <v>4445.8599999999997</v>
      </c>
      <c r="J7" s="3">
        <v>21429.03</v>
      </c>
      <c r="K7" s="3">
        <f t="shared" si="0"/>
        <v>50865.829999999994</v>
      </c>
    </row>
  </sheetData>
  <mergeCells count="1">
    <mergeCell ref="A2:K2"/>
  </mergeCells>
  <pageMargins left="0.23958333333333334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"/>
  <sheetViews>
    <sheetView workbookViewId="0">
      <selection activeCell="G4" sqref="G4"/>
    </sheetView>
  </sheetViews>
  <sheetFormatPr defaultRowHeight="15" x14ac:dyDescent="0.25"/>
  <cols>
    <col min="1" max="1" width="11.42578125" customWidth="1"/>
    <col min="2" max="2" width="15.28515625" customWidth="1"/>
    <col min="3" max="3" width="13.42578125" customWidth="1"/>
    <col min="4" max="4" width="12" customWidth="1"/>
    <col min="5" max="5" width="11.28515625" customWidth="1"/>
    <col min="6" max="6" width="13.7109375" customWidth="1"/>
    <col min="7" max="7" width="17.140625" customWidth="1"/>
    <col min="8" max="8" width="13.7109375" customWidth="1"/>
    <col min="9" max="9" width="13.28515625" customWidth="1"/>
    <col min="10" max="10" width="10.5703125" customWidth="1"/>
    <col min="11" max="11" width="13" customWidth="1"/>
  </cols>
  <sheetData>
    <row r="2" spans="1:11" ht="41.25" customHeight="1" x14ac:dyDescent="0.3">
      <c r="A2" s="5" t="s">
        <v>27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78.7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6</v>
      </c>
      <c r="G4" s="2" t="s">
        <v>28</v>
      </c>
      <c r="H4" s="2" t="s">
        <v>13</v>
      </c>
      <c r="I4" s="2" t="s">
        <v>17</v>
      </c>
      <c r="J4" s="2" t="s">
        <v>12</v>
      </c>
      <c r="K4" s="2" t="s">
        <v>5</v>
      </c>
    </row>
    <row r="5" spans="1:11" ht="51" customHeight="1" x14ac:dyDescent="0.25">
      <c r="A5" s="2" t="s">
        <v>10</v>
      </c>
      <c r="B5" s="2" t="s">
        <v>11</v>
      </c>
      <c r="C5" s="2">
        <v>9</v>
      </c>
      <c r="D5" s="3">
        <v>4202.32</v>
      </c>
      <c r="E5" s="3"/>
      <c r="F5" s="3">
        <v>1260.69</v>
      </c>
      <c r="G5" s="3">
        <f>57.1+6757.4</f>
        <v>6814.5</v>
      </c>
      <c r="H5" s="3"/>
      <c r="I5" s="3">
        <v>2101.16</v>
      </c>
      <c r="J5" s="3">
        <v>13447.41</v>
      </c>
      <c r="K5" s="3">
        <f>D5+E5+F5+H5+I5+J5+G5</f>
        <v>27826.080000000002</v>
      </c>
    </row>
    <row r="6" spans="1:11" ht="45" x14ac:dyDescent="0.25">
      <c r="A6" s="2" t="s">
        <v>7</v>
      </c>
      <c r="B6" s="2" t="s">
        <v>9</v>
      </c>
      <c r="C6" s="4">
        <v>21</v>
      </c>
      <c r="D6" s="3">
        <f>8468.3+846.83</f>
        <v>9315.1299999999992</v>
      </c>
      <c r="E6" s="3">
        <v>1863.03</v>
      </c>
      <c r="F6" s="3">
        <v>2794.54</v>
      </c>
      <c r="G6" s="3">
        <v>133.22999999999999</v>
      </c>
      <c r="H6" s="3"/>
      <c r="I6" s="3">
        <v>4657.57</v>
      </c>
      <c r="J6" s="3">
        <v>17698.75</v>
      </c>
      <c r="K6" s="3">
        <f t="shared" ref="K6:K7" si="0">D6+E6+F6+H6+I6+J6+G6</f>
        <v>36462.250000000007</v>
      </c>
    </row>
    <row r="7" spans="1:11" ht="30" x14ac:dyDescent="0.25">
      <c r="A7" s="2" t="s">
        <v>7</v>
      </c>
      <c r="B7" s="2" t="s">
        <v>8</v>
      </c>
      <c r="C7" s="4">
        <v>20</v>
      </c>
      <c r="D7" s="3">
        <v>8871.5499999999993</v>
      </c>
      <c r="E7" s="3">
        <v>2661.47</v>
      </c>
      <c r="F7" s="3">
        <v>2661.47</v>
      </c>
      <c r="G7" s="3">
        <v>126.89</v>
      </c>
      <c r="H7" s="3"/>
      <c r="I7" s="3">
        <v>4435.78</v>
      </c>
      <c r="J7" s="3">
        <v>13662.19</v>
      </c>
      <c r="K7" s="3">
        <f t="shared" si="0"/>
        <v>32419.35</v>
      </c>
    </row>
  </sheetData>
  <mergeCells count="1">
    <mergeCell ref="A2:K2"/>
  </mergeCells>
  <pageMargins left="0.23958333333333334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"/>
  <sheetViews>
    <sheetView workbookViewId="0">
      <selection activeCell="J7" sqref="J7"/>
    </sheetView>
  </sheetViews>
  <sheetFormatPr defaultRowHeight="15" x14ac:dyDescent="0.25"/>
  <cols>
    <col min="1" max="1" width="11.42578125" customWidth="1"/>
    <col min="2" max="2" width="15.28515625" customWidth="1"/>
    <col min="3" max="3" width="13.42578125" customWidth="1"/>
    <col min="4" max="4" width="12" customWidth="1"/>
    <col min="5" max="5" width="11.28515625" customWidth="1"/>
    <col min="6" max="6" width="13.7109375" customWidth="1"/>
    <col min="7" max="7" width="17.140625" customWidth="1"/>
    <col min="8" max="8" width="13.7109375" customWidth="1"/>
    <col min="9" max="9" width="13.28515625" customWidth="1"/>
    <col min="10" max="10" width="10.5703125" customWidth="1"/>
    <col min="11" max="11" width="13" customWidth="1"/>
  </cols>
  <sheetData>
    <row r="2" spans="1:11" ht="41.25" customHeight="1" x14ac:dyDescent="0.3">
      <c r="A2" s="5" t="s">
        <v>25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78.7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6</v>
      </c>
      <c r="G4" s="2" t="s">
        <v>26</v>
      </c>
      <c r="H4" s="2" t="s">
        <v>13</v>
      </c>
      <c r="I4" s="2" t="s">
        <v>17</v>
      </c>
      <c r="J4" s="2" t="s">
        <v>12</v>
      </c>
      <c r="K4" s="2" t="s">
        <v>5</v>
      </c>
    </row>
    <row r="5" spans="1:11" ht="51" customHeight="1" x14ac:dyDescent="0.25">
      <c r="A5" s="2" t="s">
        <v>10</v>
      </c>
      <c r="B5" s="2" t="s">
        <v>11</v>
      </c>
      <c r="C5" s="2"/>
      <c r="D5" s="3"/>
      <c r="E5" s="3"/>
      <c r="F5" s="3"/>
      <c r="G5" s="3"/>
      <c r="H5" s="3"/>
      <c r="I5" s="3"/>
      <c r="J5" s="3"/>
      <c r="K5" s="3">
        <f>D5+E5+F5+H5+I5+J5+G5</f>
        <v>0</v>
      </c>
    </row>
    <row r="6" spans="1:11" ht="45" x14ac:dyDescent="0.25">
      <c r="A6" s="2" t="s">
        <v>7</v>
      </c>
      <c r="B6" s="2" t="s">
        <v>9</v>
      </c>
      <c r="C6" s="4">
        <v>23</v>
      </c>
      <c r="D6" s="3">
        <f>8468.3+846.83</f>
        <v>9315.1299999999992</v>
      </c>
      <c r="E6" s="3">
        <v>1863.03</v>
      </c>
      <c r="F6" s="3">
        <v>2794.54</v>
      </c>
      <c r="G6" s="3">
        <v>133.22999999999999</v>
      </c>
      <c r="H6" s="3"/>
      <c r="I6" s="3">
        <v>4657.57</v>
      </c>
      <c r="J6" s="3">
        <v>17698.75</v>
      </c>
      <c r="K6" s="3">
        <f t="shared" ref="K6:K7" si="0">D6+E6+F6+H6+I6+J6+G6</f>
        <v>36462.250000000007</v>
      </c>
    </row>
    <row r="7" spans="1:11" ht="30" x14ac:dyDescent="0.25">
      <c r="A7" s="2" t="s">
        <v>7</v>
      </c>
      <c r="B7" s="2" t="s">
        <v>8</v>
      </c>
      <c r="C7" s="4"/>
      <c r="D7" s="3"/>
      <c r="E7" s="3"/>
      <c r="F7" s="3"/>
      <c r="G7" s="3">
        <v>55422.57</v>
      </c>
      <c r="H7" s="3"/>
      <c r="I7" s="3"/>
      <c r="J7" s="3"/>
      <c r="K7" s="3">
        <f t="shared" si="0"/>
        <v>55422.57</v>
      </c>
    </row>
  </sheetData>
  <mergeCells count="1">
    <mergeCell ref="A2:K2"/>
  </mergeCells>
  <pageMargins left="0.23958333333333334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"/>
  <sheetViews>
    <sheetView workbookViewId="0">
      <selection activeCell="C8" sqref="C8"/>
    </sheetView>
  </sheetViews>
  <sheetFormatPr defaultRowHeight="15" x14ac:dyDescent="0.25"/>
  <cols>
    <col min="1" max="1" width="11.42578125" customWidth="1"/>
    <col min="2" max="2" width="15.28515625" customWidth="1"/>
    <col min="3" max="3" width="13.42578125" customWidth="1"/>
    <col min="4" max="4" width="12" customWidth="1"/>
    <col min="5" max="5" width="11.28515625" customWidth="1"/>
    <col min="6" max="6" width="13.7109375" customWidth="1"/>
    <col min="7" max="7" width="17.140625" customWidth="1"/>
    <col min="8" max="8" width="13.7109375" customWidth="1"/>
    <col min="9" max="9" width="13.28515625" customWidth="1"/>
    <col min="10" max="10" width="10.5703125" customWidth="1"/>
    <col min="11" max="11" width="13" customWidth="1"/>
  </cols>
  <sheetData>
    <row r="2" spans="1:11" ht="41.25" customHeight="1" x14ac:dyDescent="0.3">
      <c r="A2" s="5" t="s">
        <v>23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58.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6</v>
      </c>
      <c r="G4" s="2" t="s">
        <v>24</v>
      </c>
      <c r="H4" s="2" t="s">
        <v>13</v>
      </c>
      <c r="I4" s="2" t="s">
        <v>17</v>
      </c>
      <c r="J4" s="2" t="s">
        <v>12</v>
      </c>
      <c r="K4" s="2" t="s">
        <v>5</v>
      </c>
    </row>
    <row r="5" spans="1:11" ht="51" customHeight="1" x14ac:dyDescent="0.25">
      <c r="A5" s="2" t="s">
        <v>10</v>
      </c>
      <c r="B5" s="2" t="s">
        <v>11</v>
      </c>
      <c r="C5" s="2">
        <v>21</v>
      </c>
      <c r="D5" s="3">
        <f>8914+891.4</f>
        <v>9805.4</v>
      </c>
      <c r="E5" s="3">
        <v>0</v>
      </c>
      <c r="F5" s="3">
        <v>2941.62</v>
      </c>
      <c r="G5" s="3">
        <f>9805.4+52369.85+18582.85</f>
        <v>80758.100000000006</v>
      </c>
      <c r="H5" s="3"/>
      <c r="I5" s="3">
        <v>4902.7</v>
      </c>
      <c r="J5" s="3">
        <v>31377.279999999999</v>
      </c>
      <c r="K5" s="3">
        <f>D5+E5+F5+H5+I5+J5+G5</f>
        <v>129785.1</v>
      </c>
    </row>
    <row r="6" spans="1:11" ht="45" x14ac:dyDescent="0.25">
      <c r="A6" s="2" t="s">
        <v>7</v>
      </c>
      <c r="B6" s="2" t="s">
        <v>9</v>
      </c>
      <c r="C6" s="4">
        <v>11</v>
      </c>
      <c r="D6" s="3">
        <f>4435.78+443.58</f>
        <v>4879.3599999999997</v>
      </c>
      <c r="E6" s="3">
        <v>975.87</v>
      </c>
      <c r="F6" s="3">
        <v>1463.81</v>
      </c>
      <c r="G6" s="3">
        <f>15635.4+9315.13</f>
        <v>24950.53</v>
      </c>
      <c r="H6" s="3"/>
      <c r="I6" s="3">
        <v>2439.6799999999998</v>
      </c>
      <c r="J6" s="3">
        <v>10978.55</v>
      </c>
      <c r="K6" s="3">
        <f t="shared" ref="K6:K7" si="0">D6+E6+F6+H6+I6+J6+G6</f>
        <v>45687.799999999996</v>
      </c>
    </row>
    <row r="7" spans="1:11" ht="30" x14ac:dyDescent="0.25">
      <c r="A7" s="2" t="s">
        <v>7</v>
      </c>
      <c r="B7" s="2" t="s">
        <v>8</v>
      </c>
      <c r="C7" s="4">
        <v>21</v>
      </c>
      <c r="D7" s="3">
        <f>8468.3+846.83</f>
        <v>9315.1299999999992</v>
      </c>
      <c r="E7" s="3">
        <v>2794.54</v>
      </c>
      <c r="F7" s="3">
        <v>2794.54</v>
      </c>
      <c r="G7" s="3"/>
      <c r="H7" s="3"/>
      <c r="I7" s="3">
        <v>4657.57</v>
      </c>
      <c r="J7" s="3">
        <v>16767.23</v>
      </c>
      <c r="K7" s="3">
        <f t="shared" si="0"/>
        <v>36329.009999999995</v>
      </c>
    </row>
  </sheetData>
  <mergeCells count="1">
    <mergeCell ref="A2:K2"/>
  </mergeCells>
  <pageMargins left="0.23958333333333334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"/>
  <sheetViews>
    <sheetView workbookViewId="0">
      <selection activeCell="J7" sqref="J7"/>
    </sheetView>
  </sheetViews>
  <sheetFormatPr defaultRowHeight="15" x14ac:dyDescent="0.25"/>
  <cols>
    <col min="1" max="1" width="11.42578125" customWidth="1"/>
    <col min="2" max="2" width="15.28515625" customWidth="1"/>
    <col min="3" max="3" width="13.42578125" customWidth="1"/>
    <col min="4" max="4" width="12" customWidth="1"/>
    <col min="5" max="5" width="11.28515625" customWidth="1"/>
    <col min="6" max="8" width="13.7109375" customWidth="1"/>
    <col min="9" max="9" width="13.28515625" customWidth="1"/>
    <col min="10" max="10" width="10.5703125" customWidth="1"/>
    <col min="11" max="11" width="13" customWidth="1"/>
  </cols>
  <sheetData>
    <row r="2" spans="1:11" ht="41.25" customHeight="1" x14ac:dyDescent="0.3">
      <c r="A2" s="5" t="s">
        <v>21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58.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6</v>
      </c>
      <c r="G4" s="2" t="s">
        <v>22</v>
      </c>
      <c r="H4" s="2" t="s">
        <v>13</v>
      </c>
      <c r="I4" s="2" t="s">
        <v>17</v>
      </c>
      <c r="J4" s="2" t="s">
        <v>12</v>
      </c>
      <c r="K4" s="2" t="s">
        <v>5</v>
      </c>
    </row>
    <row r="5" spans="1:11" ht="51" customHeight="1" x14ac:dyDescent="0.25">
      <c r="A5" s="2" t="s">
        <v>10</v>
      </c>
      <c r="B5" s="2" t="s">
        <v>11</v>
      </c>
      <c r="C5" s="2">
        <v>22</v>
      </c>
      <c r="D5" s="3">
        <f>8914+891.4</f>
        <v>9805.4</v>
      </c>
      <c r="E5" s="3">
        <v>0</v>
      </c>
      <c r="F5" s="3">
        <v>2941.62</v>
      </c>
      <c r="G5" s="3"/>
      <c r="H5" s="3"/>
      <c r="I5" s="3">
        <v>4902.7</v>
      </c>
      <c r="J5" s="3">
        <v>29416.2</v>
      </c>
      <c r="K5" s="3">
        <f>D5+E5+F5+H5+I5+J5+G5</f>
        <v>47065.919999999998</v>
      </c>
    </row>
    <row r="6" spans="1:11" ht="45" x14ac:dyDescent="0.25">
      <c r="A6" s="2" t="s">
        <v>7</v>
      </c>
      <c r="B6" s="2" t="s">
        <v>9</v>
      </c>
      <c r="C6" s="4">
        <v>15</v>
      </c>
      <c r="D6" s="3">
        <f>5773.84+577.38</f>
        <v>6351.22</v>
      </c>
      <c r="E6" s="3">
        <v>1270.25</v>
      </c>
      <c r="F6" s="3">
        <v>1905.37</v>
      </c>
      <c r="G6" s="3">
        <f>3894.63+5344.92</f>
        <v>9239.5499999999993</v>
      </c>
      <c r="H6" s="3"/>
      <c r="I6" s="3">
        <v>3175.61</v>
      </c>
      <c r="J6" s="3">
        <v>14417.28</v>
      </c>
      <c r="K6" s="3">
        <f t="shared" ref="K6:K7" si="0">D6+E6+F6+H6+I6+J6+G6</f>
        <v>36359.279999999999</v>
      </c>
    </row>
    <row r="7" spans="1:11" ht="30" x14ac:dyDescent="0.25">
      <c r="A7" s="2" t="s">
        <v>7</v>
      </c>
      <c r="B7" s="2" t="s">
        <v>8</v>
      </c>
      <c r="C7" s="4">
        <v>22</v>
      </c>
      <c r="D7" s="3">
        <f>8468.3+846.83</f>
        <v>9315.1299999999992</v>
      </c>
      <c r="E7" s="3">
        <v>2794.54</v>
      </c>
      <c r="F7" s="3">
        <v>2794.54</v>
      </c>
      <c r="G7" s="3"/>
      <c r="H7" s="3"/>
      <c r="I7" s="3">
        <v>4657.57</v>
      </c>
      <c r="J7" s="3">
        <v>16767.23</v>
      </c>
      <c r="K7" s="3">
        <f t="shared" si="0"/>
        <v>36329.009999999995</v>
      </c>
    </row>
  </sheetData>
  <mergeCells count="1">
    <mergeCell ref="A2:K2"/>
  </mergeCells>
  <pageMargins left="0.23958333333333334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"/>
  <sheetViews>
    <sheetView workbookViewId="0">
      <selection activeCell="J6" sqref="J6"/>
    </sheetView>
  </sheetViews>
  <sheetFormatPr defaultRowHeight="15" x14ac:dyDescent="0.25"/>
  <cols>
    <col min="1" max="1" width="11.42578125" customWidth="1"/>
    <col min="2" max="2" width="15.28515625" customWidth="1"/>
    <col min="3" max="3" width="13.42578125" customWidth="1"/>
    <col min="4" max="4" width="12" customWidth="1"/>
    <col min="5" max="5" width="11.28515625" customWidth="1"/>
    <col min="6" max="8" width="13.7109375" customWidth="1"/>
    <col min="9" max="9" width="13.28515625" customWidth="1"/>
    <col min="10" max="10" width="10.5703125" customWidth="1"/>
    <col min="11" max="11" width="13" customWidth="1"/>
  </cols>
  <sheetData>
    <row r="2" spans="1:11" ht="41.25" customHeight="1" x14ac:dyDescent="0.3">
      <c r="A2" s="5" t="s">
        <v>20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58.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6</v>
      </c>
      <c r="G4" s="2" t="s">
        <v>18</v>
      </c>
      <c r="H4" s="2" t="s">
        <v>13</v>
      </c>
      <c r="I4" s="2" t="s">
        <v>17</v>
      </c>
      <c r="J4" s="2" t="s">
        <v>12</v>
      </c>
      <c r="K4" s="2" t="s">
        <v>5</v>
      </c>
    </row>
    <row r="5" spans="1:11" ht="51" customHeight="1" x14ac:dyDescent="0.25">
      <c r="A5" s="2" t="s">
        <v>10</v>
      </c>
      <c r="B5" s="2" t="s">
        <v>11</v>
      </c>
      <c r="C5" s="2">
        <v>22</v>
      </c>
      <c r="D5" s="3">
        <f>8914+891.4</f>
        <v>9805.4</v>
      </c>
      <c r="E5" s="3">
        <v>0</v>
      </c>
      <c r="F5" s="3">
        <v>2941.62</v>
      </c>
      <c r="G5" s="3"/>
      <c r="H5" s="3"/>
      <c r="I5" s="3">
        <v>4902.7</v>
      </c>
      <c r="J5" s="3">
        <v>28435.66</v>
      </c>
      <c r="K5" s="3">
        <f>D5+E5+F5+H5+I5+J5+G5</f>
        <v>46085.380000000005</v>
      </c>
    </row>
    <row r="6" spans="1:11" ht="45" x14ac:dyDescent="0.25">
      <c r="A6" s="2" t="s">
        <v>7</v>
      </c>
      <c r="B6" s="2" t="s">
        <v>9</v>
      </c>
      <c r="C6" s="4">
        <v>22</v>
      </c>
      <c r="D6" s="3">
        <f>8468.3+846.83</f>
        <v>9315.1299999999992</v>
      </c>
      <c r="E6" s="3">
        <v>1863.03</v>
      </c>
      <c r="F6" s="3">
        <v>2794.54</v>
      </c>
      <c r="G6" s="3"/>
      <c r="H6" s="3"/>
      <c r="I6" s="3">
        <v>4657.57</v>
      </c>
      <c r="J6" s="3">
        <v>17698.75</v>
      </c>
      <c r="K6" s="3">
        <f t="shared" ref="K6:K7" si="0">D6+E6+F6+H6+I6+J6+G6</f>
        <v>36329.020000000004</v>
      </c>
    </row>
    <row r="7" spans="1:11" ht="30" x14ac:dyDescent="0.25">
      <c r="A7" s="2" t="s">
        <v>7</v>
      </c>
      <c r="B7" s="2" t="s">
        <v>8</v>
      </c>
      <c r="C7" s="4">
        <v>22</v>
      </c>
      <c r="D7" s="3">
        <f>8468.3+846.83</f>
        <v>9315.1299999999992</v>
      </c>
      <c r="E7" s="3">
        <v>2794.54</v>
      </c>
      <c r="F7" s="3">
        <v>2794.54</v>
      </c>
      <c r="G7" s="3"/>
      <c r="H7" s="3"/>
      <c r="I7" s="3">
        <v>4657.57</v>
      </c>
      <c r="J7" s="3">
        <v>16767.23</v>
      </c>
      <c r="K7" s="3">
        <f t="shared" si="0"/>
        <v>36329.009999999995</v>
      </c>
    </row>
  </sheetData>
  <mergeCells count="1">
    <mergeCell ref="A2:K2"/>
  </mergeCells>
  <pageMargins left="0.23958333333333334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"/>
  <sheetViews>
    <sheetView workbookViewId="0">
      <selection activeCell="J7" sqref="J7"/>
    </sheetView>
  </sheetViews>
  <sheetFormatPr defaultRowHeight="15" x14ac:dyDescent="0.25"/>
  <cols>
    <col min="1" max="1" width="11.42578125" customWidth="1"/>
    <col min="2" max="2" width="15.28515625" customWidth="1"/>
    <col min="3" max="3" width="13.42578125" customWidth="1"/>
    <col min="4" max="4" width="12" customWidth="1"/>
    <col min="5" max="5" width="11.28515625" customWidth="1"/>
    <col min="6" max="8" width="13.7109375" customWidth="1"/>
    <col min="9" max="9" width="13.28515625" customWidth="1"/>
    <col min="10" max="10" width="10.5703125" customWidth="1"/>
    <col min="11" max="11" width="13" customWidth="1"/>
  </cols>
  <sheetData>
    <row r="2" spans="1:11" ht="41.25" customHeight="1" x14ac:dyDescent="0.3">
      <c r="A2" s="5" t="s">
        <v>19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58.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6</v>
      </c>
      <c r="G4" s="2" t="s">
        <v>18</v>
      </c>
      <c r="H4" s="2" t="s">
        <v>13</v>
      </c>
      <c r="I4" s="2" t="s">
        <v>17</v>
      </c>
      <c r="J4" s="2" t="s">
        <v>12</v>
      </c>
      <c r="K4" s="2" t="s">
        <v>5</v>
      </c>
    </row>
    <row r="5" spans="1:11" ht="51" customHeight="1" x14ac:dyDescent="0.25">
      <c r="A5" s="2" t="s">
        <v>10</v>
      </c>
      <c r="B5" s="2" t="s">
        <v>11</v>
      </c>
      <c r="C5" s="2">
        <v>21</v>
      </c>
      <c r="D5" s="3">
        <f>8914+891.4</f>
        <v>9805.4</v>
      </c>
      <c r="E5" s="3">
        <v>0</v>
      </c>
      <c r="F5" s="3">
        <v>2941.62</v>
      </c>
      <c r="G5" s="3"/>
      <c r="H5" s="3"/>
      <c r="I5" s="3">
        <v>4902.7</v>
      </c>
      <c r="J5" s="3">
        <v>28435.66</v>
      </c>
      <c r="K5" s="3">
        <f>D5+E5+F5+H5+I5+J5+G5</f>
        <v>46085.380000000005</v>
      </c>
    </row>
    <row r="6" spans="1:11" ht="45" x14ac:dyDescent="0.25">
      <c r="A6" s="2" t="s">
        <v>7</v>
      </c>
      <c r="B6" s="2" t="s">
        <v>9</v>
      </c>
      <c r="C6" s="4">
        <v>21</v>
      </c>
      <c r="D6" s="3">
        <f>8468.3+846.83</f>
        <v>9315.1299999999992</v>
      </c>
      <c r="E6" s="3">
        <v>1863.03</v>
      </c>
      <c r="F6" s="3">
        <v>2794.54</v>
      </c>
      <c r="G6" s="3"/>
      <c r="H6" s="3"/>
      <c r="I6" s="3">
        <v>4657.57</v>
      </c>
      <c r="J6" s="3">
        <v>17698.75</v>
      </c>
      <c r="K6" s="3">
        <f t="shared" ref="K6:K7" si="0">D6+E6+F6+H6+I6+J6+G6</f>
        <v>36329.020000000004</v>
      </c>
    </row>
    <row r="7" spans="1:11" ht="30" x14ac:dyDescent="0.25">
      <c r="A7" s="2" t="s">
        <v>7</v>
      </c>
      <c r="B7" s="2" t="s">
        <v>8</v>
      </c>
      <c r="C7" s="4">
        <v>21</v>
      </c>
      <c r="D7" s="3">
        <f>8468.3+846.83</f>
        <v>9315.1299999999992</v>
      </c>
      <c r="E7" s="3">
        <v>2794.54</v>
      </c>
      <c r="F7" s="3">
        <v>2794.54</v>
      </c>
      <c r="G7" s="3"/>
      <c r="H7" s="3"/>
      <c r="I7" s="3">
        <v>4657.57</v>
      </c>
      <c r="J7" s="3">
        <v>16767.23</v>
      </c>
      <c r="K7" s="3">
        <f t="shared" si="0"/>
        <v>36329.009999999995</v>
      </c>
    </row>
  </sheetData>
  <mergeCells count="1">
    <mergeCell ref="A2:K2"/>
  </mergeCells>
  <pageMargins left="0.23958333333333334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"/>
  <sheetViews>
    <sheetView workbookViewId="0">
      <selection activeCell="C6" sqref="C6"/>
    </sheetView>
  </sheetViews>
  <sheetFormatPr defaultRowHeight="15" x14ac:dyDescent="0.25"/>
  <cols>
    <col min="1" max="1" width="11.42578125" customWidth="1"/>
    <col min="2" max="2" width="15.28515625" customWidth="1"/>
    <col min="3" max="3" width="13.42578125" customWidth="1"/>
    <col min="4" max="4" width="12" customWidth="1"/>
    <col min="5" max="5" width="11.28515625" customWidth="1"/>
    <col min="6" max="8" width="13.7109375" customWidth="1"/>
    <col min="9" max="9" width="13.28515625" customWidth="1"/>
    <col min="10" max="10" width="10.5703125" customWidth="1"/>
    <col min="11" max="11" width="13" customWidth="1"/>
  </cols>
  <sheetData>
    <row r="2" spans="1:11" ht="41.25" customHeight="1" x14ac:dyDescent="0.3">
      <c r="A2" s="5" t="s">
        <v>15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58.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6</v>
      </c>
      <c r="G4" s="2" t="s">
        <v>18</v>
      </c>
      <c r="H4" s="2" t="s">
        <v>13</v>
      </c>
      <c r="I4" s="2" t="s">
        <v>17</v>
      </c>
      <c r="J4" s="2" t="s">
        <v>12</v>
      </c>
      <c r="K4" s="2" t="s">
        <v>5</v>
      </c>
    </row>
    <row r="5" spans="1:11" ht="51" customHeight="1" x14ac:dyDescent="0.25">
      <c r="A5" s="2" t="s">
        <v>10</v>
      </c>
      <c r="B5" s="2" t="s">
        <v>11</v>
      </c>
      <c r="C5" s="2">
        <v>20</v>
      </c>
      <c r="D5" s="3">
        <f>8914+891.4</f>
        <v>9805.4</v>
      </c>
      <c r="E5" s="3">
        <v>0</v>
      </c>
      <c r="F5" s="3">
        <v>2941.62</v>
      </c>
      <c r="G5" s="3"/>
      <c r="H5" s="3"/>
      <c r="I5" s="3">
        <v>4902.7</v>
      </c>
      <c r="J5" s="3">
        <v>34318.9</v>
      </c>
      <c r="K5" s="3">
        <f>D5+E5+F5+H5+I5+J5+G5</f>
        <v>51968.62</v>
      </c>
    </row>
    <row r="6" spans="1:11" ht="45" x14ac:dyDescent="0.25">
      <c r="A6" s="2" t="s">
        <v>7</v>
      </c>
      <c r="B6" s="2" t="s">
        <v>9</v>
      </c>
      <c r="C6" s="4">
        <v>20</v>
      </c>
      <c r="D6" s="3">
        <f>8468.3+846.83</f>
        <v>9315.1299999999992</v>
      </c>
      <c r="E6" s="3">
        <v>1863.03</v>
      </c>
      <c r="F6" s="3">
        <v>2794.54</v>
      </c>
      <c r="G6" s="3"/>
      <c r="H6" s="3"/>
      <c r="I6" s="3">
        <v>4657.57</v>
      </c>
      <c r="J6" s="3">
        <v>22915.22</v>
      </c>
      <c r="K6" s="3">
        <f t="shared" ref="K6:K7" si="0">D6+E6+F6+H6+I6+J6+G6</f>
        <v>41545.490000000005</v>
      </c>
    </row>
    <row r="7" spans="1:11" ht="30" x14ac:dyDescent="0.25">
      <c r="A7" s="2" t="s">
        <v>7</v>
      </c>
      <c r="B7" s="2" t="s">
        <v>8</v>
      </c>
      <c r="C7" s="4">
        <v>20</v>
      </c>
      <c r="D7" s="3">
        <f>8468.3+846.83</f>
        <v>9315.1299999999992</v>
      </c>
      <c r="E7" s="3">
        <v>2794.54</v>
      </c>
      <c r="F7" s="3">
        <v>2794.54</v>
      </c>
      <c r="G7" s="3"/>
      <c r="H7" s="3"/>
      <c r="I7" s="3">
        <v>4657.57</v>
      </c>
      <c r="J7" s="3">
        <v>21983.71</v>
      </c>
      <c r="K7" s="3">
        <f t="shared" si="0"/>
        <v>41545.49</v>
      </c>
    </row>
  </sheetData>
  <mergeCells count="1">
    <mergeCell ref="A2:K2"/>
  </mergeCells>
  <pageMargins left="0.23958333333333334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"/>
  <sheetViews>
    <sheetView workbookViewId="0">
      <selection activeCell="G12" sqref="G12"/>
    </sheetView>
  </sheetViews>
  <sheetFormatPr defaultRowHeight="15" x14ac:dyDescent="0.25"/>
  <cols>
    <col min="1" max="1" width="11.42578125" customWidth="1"/>
    <col min="2" max="2" width="15.28515625" customWidth="1"/>
    <col min="3" max="3" width="13.42578125" customWidth="1"/>
    <col min="4" max="4" width="12" customWidth="1"/>
    <col min="5" max="5" width="11.28515625" customWidth="1"/>
    <col min="6" max="8" width="13.7109375" customWidth="1"/>
    <col min="9" max="9" width="13.28515625" customWidth="1"/>
    <col min="10" max="10" width="10.5703125" customWidth="1"/>
    <col min="11" max="11" width="13" customWidth="1"/>
  </cols>
  <sheetData>
    <row r="2" spans="1:11" ht="41.25" customHeight="1" x14ac:dyDescent="0.3">
      <c r="A2" s="5" t="s">
        <v>14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60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6</v>
      </c>
      <c r="G4" s="2" t="s">
        <v>16</v>
      </c>
      <c r="H4" s="2" t="s">
        <v>13</v>
      </c>
      <c r="I4" s="2" t="s">
        <v>17</v>
      </c>
      <c r="J4" s="2" t="s">
        <v>12</v>
      </c>
      <c r="K4" s="2" t="s">
        <v>5</v>
      </c>
    </row>
    <row r="5" spans="1:11" ht="51" customHeight="1" x14ac:dyDescent="0.25">
      <c r="A5" s="2" t="s">
        <v>10</v>
      </c>
      <c r="B5" s="2" t="s">
        <v>11</v>
      </c>
      <c r="C5" s="2">
        <v>23</v>
      </c>
      <c r="D5" s="3">
        <f>8914+891.4</f>
        <v>9805.4</v>
      </c>
      <c r="E5" s="3">
        <v>0</v>
      </c>
      <c r="F5" s="3">
        <v>2941.62</v>
      </c>
      <c r="G5" s="3"/>
      <c r="H5" s="3"/>
      <c r="I5" s="3">
        <v>4902.7</v>
      </c>
      <c r="J5" s="3">
        <v>34318.9</v>
      </c>
      <c r="K5" s="3">
        <f>D5+E5+F5+H5+I5+J5+G5</f>
        <v>51968.62</v>
      </c>
    </row>
    <row r="6" spans="1:11" ht="45" x14ac:dyDescent="0.25">
      <c r="A6" s="2" t="s">
        <v>7</v>
      </c>
      <c r="B6" s="2" t="s">
        <v>9</v>
      </c>
      <c r="C6" s="4">
        <v>17</v>
      </c>
      <c r="D6" s="3">
        <v>6885.1</v>
      </c>
      <c r="E6" s="3">
        <v>1377.02</v>
      </c>
      <c r="F6" s="3">
        <v>2065.5300000000002</v>
      </c>
      <c r="G6" s="3">
        <v>9874.64</v>
      </c>
      <c r="H6" s="3"/>
      <c r="I6" s="3">
        <v>3442.55</v>
      </c>
      <c r="J6" s="3">
        <v>17901.25</v>
      </c>
      <c r="K6" s="3">
        <f t="shared" ref="K6:K7" si="0">D6+E6+F6+H6+I6+J6+G6</f>
        <v>41546.089999999997</v>
      </c>
    </row>
    <row r="7" spans="1:11" ht="30" x14ac:dyDescent="0.25">
      <c r="A7" s="2" t="s">
        <v>7</v>
      </c>
      <c r="B7" s="2" t="s">
        <v>8</v>
      </c>
      <c r="C7" s="4">
        <v>20</v>
      </c>
      <c r="D7" s="3">
        <v>8100.11</v>
      </c>
      <c r="E7" s="3">
        <v>2430.0300000000002</v>
      </c>
      <c r="F7" s="3">
        <v>2430.0300000000002</v>
      </c>
      <c r="G7" s="3">
        <v>3861.69</v>
      </c>
      <c r="H7" s="3"/>
      <c r="I7" s="3">
        <v>4050.06</v>
      </c>
      <c r="J7" s="3">
        <v>20655.29</v>
      </c>
      <c r="K7" s="3">
        <f t="shared" si="0"/>
        <v>41527.210000000006</v>
      </c>
    </row>
  </sheetData>
  <mergeCells count="1">
    <mergeCell ref="A2:K2"/>
  </mergeCells>
  <pageMargins left="0.23958333333333334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Вересень</vt:lpstr>
      <vt:lpstr>Серпень</vt:lpstr>
      <vt:lpstr>Липень</vt:lpstr>
      <vt:lpstr>Червень</vt:lpstr>
      <vt:lpstr>Травень</vt:lpstr>
      <vt:lpstr>Квітень</vt:lpstr>
      <vt:lpstr>Березень</vt:lpstr>
      <vt:lpstr>лютий</vt:lpstr>
      <vt:lpstr>січень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User_1</cp:lastModifiedBy>
  <cp:lastPrinted>2025-02-21T09:00:34Z</cp:lastPrinted>
  <dcterms:created xsi:type="dcterms:W3CDTF">2024-02-27T13:05:21Z</dcterms:created>
  <dcterms:modified xsi:type="dcterms:W3CDTF">2025-09-23T18:59:09Z</dcterms:modified>
</cp:coreProperties>
</file>