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rena.koval\Desktop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J13" i="1" s="1"/>
  <c r="G8" i="1" l="1"/>
  <c r="D10" i="1"/>
  <c r="H11" i="1"/>
  <c r="D7" i="1"/>
  <c r="H8" i="1"/>
  <c r="F10" i="1"/>
  <c r="J11" i="1"/>
  <c r="J8" i="1"/>
  <c r="D12" i="1"/>
  <c r="G10" i="1"/>
  <c r="D9" i="1"/>
  <c r="F12" i="1"/>
  <c r="H7" i="1"/>
  <c r="F9" i="1"/>
  <c r="J10" i="1"/>
  <c r="G12" i="1"/>
  <c r="F7" i="1"/>
  <c r="G7" i="1"/>
  <c r="H10" i="1"/>
  <c r="J7" i="1"/>
  <c r="G9" i="1"/>
  <c r="D11" i="1"/>
  <c r="H12" i="1"/>
  <c r="D8" i="1"/>
  <c r="H9" i="1"/>
  <c r="F11" i="1"/>
  <c r="J12" i="1"/>
  <c r="F8" i="1"/>
  <c r="J9" i="1"/>
  <c r="G11" i="1"/>
</calcChain>
</file>

<file path=xl/sharedStrings.xml><?xml version="1.0" encoding="utf-8"?>
<sst xmlns="http://schemas.openxmlformats.org/spreadsheetml/2006/main" count="34" uniqueCount="32">
  <si>
    <t xml:space="preserve">ГРОШОВА ДОБОВА  НОРМА ВИТРАТ </t>
  </si>
  <si>
    <t xml:space="preserve"> на забезпечення харчуванням учасників спортивних заходів міського, державного та міжнародного рівня, за рахунок коштів бюджету м.Києва з урахуванням коефіціенту застосування норм готових до вживання продуктів харчування </t>
  </si>
  <si>
    <t>Групи видів спорту</t>
  </si>
  <si>
    <t xml:space="preserve">Учасники </t>
  </si>
  <si>
    <t xml:space="preserve">Коефіцієнти за видами спортивних заходів державного та міжнародного рівня </t>
  </si>
  <si>
    <t>спортивних заходів</t>
  </si>
  <si>
    <t>навчально-тренувальні збори з підготовки до:</t>
  </si>
  <si>
    <t>спортивні змагання:</t>
  </si>
  <si>
    <t>фізкультурно-оздоровчі, спортивні заходи спорту інвалідів, спрямовані на розвиток та популяризацію паралімпійського руху та спорту, збори з фізкультурно-спортивної реабілітації інвалідів, включені до Єдиного календарного плану фізкультурно-оздоровчих та спортивних заходів України, табори фізкультурно-спортивної реабілітації інвалідів</t>
  </si>
  <si>
    <t>чемпіонатів міста Києва, розіграшів Кубків України, інших офіційних всеукраїнських змагань, включених до Єдиного календарного плану фізкультурно-оздоровчих та спортивних заходів України та календарного плану спортивних змвгань, масових заходів та навчально-тренувальних зборів м.Києва, крім змагань серед спортсменів молодших вікових груп</t>
  </si>
  <si>
    <t>чемпіонатів міста Києва,України, інших офіційних всеукраїнських змагань серед спортсменів в молодших вікових груп, включених до Єдиного календарного плану фізкультурно-оздоровчих та спортивних заходів  України та  календарного плану спортивних змагань, масових заходів та навчально-тренувальних зборів міста Києва</t>
  </si>
  <si>
    <t>чемпіонат міста Києва, інші офіційні міжнародні змагання, що включені до Єдиного календарного плану фізкультурно-оздоровчих та спортивних заходів  України та  календарного плану спортивних змагань, масових заходів та навчально-тренувальних зборів міста Києва, крім змагань серед спортсменів молодших вікових груп</t>
  </si>
  <si>
    <t>чемпіонат міста Києва, інших офіційні міжнародні змагань серед спортсменів  молодших вікових груп, включені до Єдиного календарного плану фізкультурно-оздоровчих та спортивних заходів  України та  календарного плану спортивних змагань, масових заходів та навчально-тренувальних зборів міста Києва</t>
  </si>
  <si>
    <t>1.</t>
  </si>
  <si>
    <t>Види спорту з переважним проявом витривалості</t>
  </si>
  <si>
    <t>спортсмени</t>
  </si>
  <si>
    <t>2.</t>
  </si>
  <si>
    <t>Швидкісно-силові, складно-координаційні види спорту та спортивні єдиноборства</t>
  </si>
  <si>
    <t>-“-</t>
  </si>
  <si>
    <t>3.</t>
  </si>
  <si>
    <t>Спортивні ігри</t>
  </si>
  <si>
    <t>4.</t>
  </si>
  <si>
    <t>Інші види спорту</t>
  </si>
  <si>
    <t>5.</t>
  </si>
  <si>
    <t>Всі види спорту</t>
  </si>
  <si>
    <t>тренери</t>
  </si>
  <si>
    <t>спортивні судді, інші учасники</t>
  </si>
  <si>
    <t>6.</t>
  </si>
  <si>
    <t>Фізкультурно-оздоровчі табори та всі види фізкультурно-спортивної реабілітації інвалідів</t>
  </si>
  <si>
    <t>всі учасники</t>
  </si>
  <si>
    <t>Примітка.</t>
  </si>
  <si>
    <t>Для відновлення енергетичних витрат спортсменів-чоловіків у ваговій категорії понад 90 кілограмів з боксу, боротьби вільної, боротьби греко-римської, важкої атлетики, дзюдо, тхеквондо та спортсменів-жінок у ваговій категорії понад 70 кілограмів з боксу, боротьби вільної, важкої атлетики, дзюдо, тхеквондо до норм готових до вживання продуктів харчування можуть застосовуватися коефіцієнти групи видів спорту з переважним проявом витривалості.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</si>
</sst>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5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justify"/>
    </xf>
    <xf numFmtId="0" fontId="3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2" fontId="5" fillId="0" borderId="14" xfId="0" applyNumberFormat="1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13" xfId="0" applyNumberFormat="1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2" fontId="5" fillId="0" borderId="20" xfId="0" applyNumberFormat="1" applyFont="1" applyBorder="1" applyAlignment="1">
      <alignment vertical="top" wrapText="1"/>
    </xf>
    <xf numFmtId="2" fontId="5" fillId="0" borderId="18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5" fillId="0" borderId="21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ena.koval/Downloads/rozrahyn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рахунок добової норми (прод)"/>
      <sheetName val="ср. ціна по продукту"/>
      <sheetName val="Розр-к націнки"/>
      <sheetName val="грошова"/>
      <sheetName val="до розп"/>
      <sheetName val="до розп д н"/>
      <sheetName val="до розп г н"/>
    </sheetNames>
    <sheetDataSet>
      <sheetData sheetId="0">
        <row r="35">
          <cell r="H35">
            <v>495.8791125952381</v>
          </cell>
        </row>
      </sheetData>
      <sheetData sheetId="1"/>
      <sheetData sheetId="2"/>
      <sheetData sheetId="3"/>
      <sheetData sheetId="4">
        <row r="11">
          <cell r="D11">
            <v>0.8</v>
          </cell>
          <cell r="E11">
            <v>0.6</v>
          </cell>
        </row>
        <row r="12">
          <cell r="D12">
            <v>0.6</v>
          </cell>
          <cell r="E12">
            <v>0.4</v>
          </cell>
        </row>
        <row r="13">
          <cell r="D13">
            <v>0.8</v>
          </cell>
          <cell r="E13">
            <v>0.5</v>
          </cell>
        </row>
        <row r="14">
          <cell r="D14">
            <v>0.4</v>
          </cell>
          <cell r="E14">
            <v>0.3</v>
          </cell>
        </row>
        <row r="15">
          <cell r="D15">
            <v>0.4</v>
          </cell>
          <cell r="E15">
            <v>0.4</v>
          </cell>
        </row>
        <row r="16">
          <cell r="D16">
            <v>0.35</v>
          </cell>
          <cell r="E16">
            <v>0.35</v>
          </cell>
        </row>
        <row r="17">
          <cell r="I17">
            <v>0.35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5" sqref="L5"/>
    </sheetView>
  </sheetViews>
  <sheetFormatPr defaultRowHeight="14.4" x14ac:dyDescent="0.3"/>
  <cols>
    <col min="2" max="2" width="16" customWidth="1"/>
    <col min="3" max="3" width="22.33203125" customWidth="1"/>
    <col min="5" max="5" width="15.6640625" customWidth="1"/>
    <col min="6" max="6" width="18.6640625" customWidth="1"/>
    <col min="7" max="7" width="21.33203125" customWidth="1"/>
    <col min="8" max="8" width="13.5546875" customWidth="1"/>
    <col min="10" max="10" width="28.5546875" customWidth="1"/>
  </cols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3"/>
      <c r="B3" s="3"/>
      <c r="C3" s="3"/>
      <c r="D3" s="3"/>
      <c r="E3" s="4">
        <f>SUM('[1]Розрахунок добової норми (прод)'!H35+0)</f>
        <v>495.8791125952381</v>
      </c>
      <c r="F3" s="3"/>
      <c r="G3" s="3"/>
      <c r="H3" s="3"/>
      <c r="I3" s="3"/>
      <c r="J3" s="3"/>
    </row>
    <row r="4" spans="1:10" ht="31.8" thickBot="1" x14ac:dyDescent="0.35">
      <c r="A4" s="5"/>
      <c r="B4" s="6" t="s">
        <v>2</v>
      </c>
      <c r="C4" s="7" t="s">
        <v>3</v>
      </c>
      <c r="D4" s="8" t="s">
        <v>4</v>
      </c>
      <c r="E4" s="9"/>
      <c r="F4" s="9"/>
      <c r="G4" s="9"/>
      <c r="H4" s="9"/>
      <c r="I4" s="9"/>
      <c r="J4" s="10"/>
    </row>
    <row r="5" spans="1:10" ht="46.8" x14ac:dyDescent="0.3">
      <c r="A5" s="11"/>
      <c r="B5" s="12"/>
      <c r="C5" s="13" t="s">
        <v>5</v>
      </c>
      <c r="D5" s="14" t="s">
        <v>6</v>
      </c>
      <c r="E5" s="14"/>
      <c r="F5" s="14"/>
      <c r="G5" s="15" t="s">
        <v>7</v>
      </c>
      <c r="H5" s="14"/>
      <c r="I5" s="14"/>
      <c r="J5" s="16" t="s">
        <v>8</v>
      </c>
    </row>
    <row r="6" spans="1:10" ht="409.6" x14ac:dyDescent="0.3">
      <c r="A6" s="11"/>
      <c r="B6" s="12"/>
      <c r="C6" s="17"/>
      <c r="D6" s="18" t="s">
        <v>9</v>
      </c>
      <c r="E6" s="19"/>
      <c r="F6" s="20" t="s">
        <v>10</v>
      </c>
      <c r="G6" s="21" t="s">
        <v>11</v>
      </c>
      <c r="H6" s="19" t="s">
        <v>12</v>
      </c>
      <c r="I6" s="19"/>
      <c r="J6" s="22"/>
    </row>
    <row r="7" spans="1:10" ht="124.8" x14ac:dyDescent="0.3">
      <c r="A7" s="21" t="s">
        <v>13</v>
      </c>
      <c r="B7" s="23" t="s">
        <v>14</v>
      </c>
      <c r="C7" s="17" t="s">
        <v>15</v>
      </c>
      <c r="D7" s="24">
        <f>E3*'[1]до розп'!D11</f>
        <v>396.70329007619051</v>
      </c>
      <c r="E7" s="25"/>
      <c r="F7" s="26">
        <f>E3*'[1]до розп'!E11</f>
        <v>297.52746755714287</v>
      </c>
      <c r="G7" s="27">
        <f>E3*0.9</f>
        <v>446.29120133571428</v>
      </c>
      <c r="H7" s="25">
        <f>E3*0.8</f>
        <v>396.70329007619051</v>
      </c>
      <c r="I7" s="25"/>
      <c r="J7" s="28">
        <f>E3*0.8</f>
        <v>396.70329007619051</v>
      </c>
    </row>
    <row r="8" spans="1:10" ht="202.8" x14ac:dyDescent="0.3">
      <c r="A8" s="21" t="s">
        <v>16</v>
      </c>
      <c r="B8" s="23" t="s">
        <v>17</v>
      </c>
      <c r="C8" s="17" t="s">
        <v>18</v>
      </c>
      <c r="D8" s="24">
        <f>E3*'[1]до розп'!D12</f>
        <v>297.52746755714287</v>
      </c>
      <c r="E8" s="25"/>
      <c r="F8" s="26">
        <f>E3*'[1]до розп'!E12</f>
        <v>198.35164503809526</v>
      </c>
      <c r="G8" s="27">
        <f>E3*0.7</f>
        <v>347.11537881666663</v>
      </c>
      <c r="H8" s="25">
        <f>E3*0.5</f>
        <v>247.93955629761905</v>
      </c>
      <c r="I8" s="25"/>
      <c r="J8" s="28">
        <f>E3*0.5</f>
        <v>247.93955629761905</v>
      </c>
    </row>
    <row r="9" spans="1:10" ht="31.2" x14ac:dyDescent="0.3">
      <c r="A9" s="21" t="s">
        <v>19</v>
      </c>
      <c r="B9" s="23" t="s">
        <v>20</v>
      </c>
      <c r="C9" s="17" t="s">
        <v>18</v>
      </c>
      <c r="D9" s="24">
        <f>E3*'[1]до розп'!D13</f>
        <v>396.70329007619051</v>
      </c>
      <c r="E9" s="25"/>
      <c r="F9" s="26">
        <f>E3*'[1]до розп'!E13</f>
        <v>247.93955629761905</v>
      </c>
      <c r="G9" s="27">
        <f>E3*0.7</f>
        <v>347.11537881666663</v>
      </c>
      <c r="H9" s="25">
        <f>E3*0.5</f>
        <v>247.93955629761905</v>
      </c>
      <c r="I9" s="25"/>
      <c r="J9" s="28">
        <f>E3*0.5</f>
        <v>247.93955629761905</v>
      </c>
    </row>
    <row r="10" spans="1:10" ht="46.8" x14ac:dyDescent="0.3">
      <c r="A10" s="21" t="s">
        <v>21</v>
      </c>
      <c r="B10" s="23" t="s">
        <v>22</v>
      </c>
      <c r="C10" s="17" t="s">
        <v>18</v>
      </c>
      <c r="D10" s="24">
        <f>E3*'[1]до розп'!D14</f>
        <v>198.35164503809526</v>
      </c>
      <c r="E10" s="25"/>
      <c r="F10" s="26">
        <f>E3*'[1]до розп'!E14</f>
        <v>148.76373377857144</v>
      </c>
      <c r="G10" s="27">
        <f>E3*0.4</f>
        <v>198.35164503809526</v>
      </c>
      <c r="H10" s="25">
        <f>E3*0.4</f>
        <v>198.35164503809526</v>
      </c>
      <c r="I10" s="25"/>
      <c r="J10" s="28">
        <f>E3*0.4</f>
        <v>198.35164503809526</v>
      </c>
    </row>
    <row r="11" spans="1:10" ht="15.6" x14ac:dyDescent="0.3">
      <c r="A11" s="11" t="s">
        <v>23</v>
      </c>
      <c r="B11" s="12" t="s">
        <v>24</v>
      </c>
      <c r="C11" s="17" t="s">
        <v>25</v>
      </c>
      <c r="D11" s="24">
        <f>E3*'[1]до розп'!D15</f>
        <v>198.35164503809526</v>
      </c>
      <c r="E11" s="25"/>
      <c r="F11" s="26">
        <f>E3*'[1]до розп'!E15</f>
        <v>198.35164503809526</v>
      </c>
      <c r="G11" s="27">
        <f>E3*0.4</f>
        <v>198.35164503809526</v>
      </c>
      <c r="H11" s="25">
        <f>E3*0.4</f>
        <v>198.35164503809526</v>
      </c>
      <c r="I11" s="25"/>
      <c r="J11" s="28">
        <f>E3*0.4</f>
        <v>198.35164503809526</v>
      </c>
    </row>
    <row r="12" spans="1:10" ht="78" x14ac:dyDescent="0.3">
      <c r="A12" s="11"/>
      <c r="B12" s="12"/>
      <c r="C12" s="17" t="s">
        <v>26</v>
      </c>
      <c r="D12" s="24">
        <f>E3*'[1]до розп'!D16</f>
        <v>173.55768940833332</v>
      </c>
      <c r="E12" s="25"/>
      <c r="F12" s="26">
        <f>E3*'[1]до розп'!E16</f>
        <v>173.55768940833332</v>
      </c>
      <c r="G12" s="27">
        <f>E3*0.35</f>
        <v>173.55768940833332</v>
      </c>
      <c r="H12" s="25">
        <f>E3*0.35</f>
        <v>173.55768940833332</v>
      </c>
      <c r="I12" s="25"/>
      <c r="J12" s="28">
        <f>E3*0.35</f>
        <v>173.55768940833332</v>
      </c>
    </row>
    <row r="13" spans="1:10" ht="234.6" thickBot="1" x14ac:dyDescent="0.35">
      <c r="A13" s="29" t="s">
        <v>27</v>
      </c>
      <c r="B13" s="30" t="s">
        <v>28</v>
      </c>
      <c r="C13" s="31" t="s">
        <v>29</v>
      </c>
      <c r="D13" s="32"/>
      <c r="E13" s="33"/>
      <c r="F13" s="34"/>
      <c r="G13" s="29"/>
      <c r="H13" s="35"/>
      <c r="I13" s="35"/>
      <c r="J13" s="36">
        <f>E3*'[1]до розп'!I17</f>
        <v>173.55768940833332</v>
      </c>
    </row>
    <row r="14" spans="1:10" ht="15.6" x14ac:dyDescent="0.3">
      <c r="A14" s="37"/>
      <c r="B14" s="38"/>
      <c r="C14" s="38"/>
      <c r="D14" s="38"/>
      <c r="E14" s="39"/>
      <c r="F14" s="39"/>
      <c r="G14" s="39"/>
      <c r="H14" s="39"/>
      <c r="I14" s="40"/>
      <c r="J14" s="40"/>
    </row>
    <row r="15" spans="1:10" ht="15.6" x14ac:dyDescent="0.3">
      <c r="A15" s="37"/>
      <c r="B15" s="38" t="s">
        <v>30</v>
      </c>
      <c r="C15" s="38"/>
      <c r="D15" s="38"/>
      <c r="E15" s="41" t="s">
        <v>31</v>
      </c>
      <c r="F15" s="41"/>
      <c r="G15" s="41"/>
      <c r="H15" s="41"/>
      <c r="I15" s="41"/>
      <c r="J15" s="41"/>
    </row>
    <row r="16" spans="1:10" x14ac:dyDescent="0.3">
      <c r="A16" s="37"/>
      <c r="B16" s="42"/>
      <c r="C16" s="42"/>
      <c r="D16" s="42"/>
      <c r="E16" s="41"/>
      <c r="F16" s="41"/>
      <c r="G16" s="41"/>
      <c r="H16" s="41"/>
      <c r="I16" s="41"/>
      <c r="J16" s="41"/>
    </row>
  </sheetData>
  <mergeCells count="31">
    <mergeCell ref="D13:E13"/>
    <mergeCell ref="H13:I13"/>
    <mergeCell ref="A14:A16"/>
    <mergeCell ref="B14:D14"/>
    <mergeCell ref="B15:D15"/>
    <mergeCell ref="E15:J16"/>
    <mergeCell ref="B16:D16"/>
    <mergeCell ref="D10:E10"/>
    <mergeCell ref="H10:I10"/>
    <mergeCell ref="A11:A12"/>
    <mergeCell ref="B11:B12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A1:J1"/>
    <mergeCell ref="A2:J2"/>
    <mergeCell ref="A4:A6"/>
    <mergeCell ref="B4:B6"/>
    <mergeCell ref="D4:J4"/>
    <mergeCell ref="D5:F5"/>
    <mergeCell ref="G5:I5"/>
    <mergeCell ref="J5:J6"/>
    <mergeCell ref="D6:E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Ірена В. Коваль</dc:creator>
  <cp:lastModifiedBy>Ірена В. Коваль</cp:lastModifiedBy>
  <dcterms:created xsi:type="dcterms:W3CDTF">2022-01-11T15:17:35Z</dcterms:created>
  <dcterms:modified xsi:type="dcterms:W3CDTF">2022-01-11T15:19:07Z</dcterms:modified>
</cp:coreProperties>
</file>