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0730" windowHeight="11760"/>
  </bookViews>
  <sheets>
    <sheet name="Лист1" sheetId="1" r:id="rId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553" i="1"/>
  <c r="H549" s="1"/>
  <c r="H552"/>
  <c r="H548" s="1"/>
  <c r="H551"/>
  <c r="H547" s="1"/>
  <c r="L538"/>
  <c r="L543" s="1"/>
  <c r="K538"/>
  <c r="K543" s="1"/>
  <c r="J538"/>
  <c r="J543" s="1"/>
  <c r="H537"/>
  <c r="L534"/>
  <c r="K534"/>
  <c r="J534"/>
  <c r="H529"/>
  <c r="L522"/>
  <c r="L526" s="1"/>
  <c r="K522"/>
  <c r="K526" s="1"/>
  <c r="J522"/>
  <c r="J526" s="1"/>
  <c r="H521"/>
  <c r="L518"/>
  <c r="L514"/>
  <c r="K514"/>
  <c r="K518" s="1"/>
  <c r="J514"/>
  <c r="J518" s="1"/>
  <c r="H513"/>
  <c r="H497"/>
  <c r="H511" s="1"/>
  <c r="L496"/>
  <c r="K496"/>
  <c r="J496"/>
  <c r="H496"/>
  <c r="H510" s="1"/>
  <c r="L495"/>
  <c r="K495"/>
  <c r="J495"/>
  <c r="H495"/>
  <c r="H509" s="1"/>
  <c r="H494"/>
  <c r="H493"/>
  <c r="H507" s="1"/>
  <c r="H492"/>
  <c r="H506" s="1"/>
  <c r="H502" s="1"/>
  <c r="H491"/>
  <c r="H505" s="1"/>
  <c r="H487"/>
  <c r="H484"/>
  <c r="H481" s="1"/>
  <c r="H483"/>
  <c r="H482"/>
  <c r="H480"/>
  <c r="H477" s="1"/>
  <c r="H479"/>
  <c r="H478"/>
  <c r="L470"/>
  <c r="L474" s="1"/>
  <c r="K470"/>
  <c r="K474" s="1"/>
  <c r="J470"/>
  <c r="J474" s="1"/>
  <c r="H469"/>
  <c r="L452"/>
  <c r="K452"/>
  <c r="J452"/>
  <c r="H446"/>
  <c r="L442"/>
  <c r="K442"/>
  <c r="J442"/>
  <c r="H436"/>
  <c r="L432"/>
  <c r="K432"/>
  <c r="J432"/>
  <c r="H429"/>
  <c r="H428"/>
  <c r="H427"/>
  <c r="H425"/>
  <c r="H467" s="1"/>
  <c r="H565" s="1"/>
  <c r="H424"/>
  <c r="H466" s="1"/>
  <c r="H423"/>
  <c r="H465" s="1"/>
  <c r="L422"/>
  <c r="K422"/>
  <c r="J422"/>
  <c r="L421"/>
  <c r="K421"/>
  <c r="J421"/>
  <c r="H421"/>
  <c r="H463" s="1"/>
  <c r="H420"/>
  <c r="H462" s="1"/>
  <c r="H419"/>
  <c r="H461" s="1"/>
  <c r="H399"/>
  <c r="H398"/>
  <c r="H397"/>
  <c r="H395"/>
  <c r="H391" s="1"/>
  <c r="H394"/>
  <c r="H390" s="1"/>
  <c r="H393"/>
  <c r="H389"/>
  <c r="H384"/>
  <c r="H380"/>
  <c r="H379"/>
  <c r="H378"/>
  <c r="K377" s="1"/>
  <c r="K382" s="1"/>
  <c r="L377"/>
  <c r="L382" s="1"/>
  <c r="H377"/>
  <c r="L369"/>
  <c r="L373" s="1"/>
  <c r="K369"/>
  <c r="K373" s="1"/>
  <c r="J369"/>
  <c r="J373" s="1"/>
  <c r="H368"/>
  <c r="J365"/>
  <c r="L361"/>
  <c r="L365" s="1"/>
  <c r="K361"/>
  <c r="K365" s="1"/>
  <c r="J361"/>
  <c r="H360"/>
  <c r="H358"/>
  <c r="H354" s="1"/>
  <c r="H357"/>
  <c r="H356"/>
  <c r="H352"/>
  <c r="L342"/>
  <c r="L348" s="1"/>
  <c r="K342"/>
  <c r="K347" s="1"/>
  <c r="J342"/>
  <c r="J348" s="1"/>
  <c r="H341"/>
  <c r="L332"/>
  <c r="L338" s="1"/>
  <c r="K332"/>
  <c r="J332"/>
  <c r="J337" s="1"/>
  <c r="H331"/>
  <c r="L322"/>
  <c r="L327" s="1"/>
  <c r="K322"/>
  <c r="K327" s="1"/>
  <c r="J322"/>
  <c r="J328" s="1"/>
  <c r="H321"/>
  <c r="H319"/>
  <c r="H411" s="1"/>
  <c r="H318"/>
  <c r="H317"/>
  <c r="H409" s="1"/>
  <c r="H315"/>
  <c r="H314"/>
  <c r="H310" s="1"/>
  <c r="H313"/>
  <c r="H405" s="1"/>
  <c r="H309"/>
  <c r="K292"/>
  <c r="L288"/>
  <c r="L292" s="1"/>
  <c r="K288"/>
  <c r="J288"/>
  <c r="J292" s="1"/>
  <c r="H286"/>
  <c r="H282"/>
  <c r="H281"/>
  <c r="H280"/>
  <c r="L279"/>
  <c r="L283" s="1"/>
  <c r="K279"/>
  <c r="K283" s="1"/>
  <c r="J279"/>
  <c r="J283" s="1"/>
  <c r="H279"/>
  <c r="H274"/>
  <c r="H270"/>
  <c r="H269"/>
  <c r="H268"/>
  <c r="K267" s="1"/>
  <c r="K271" s="1"/>
  <c r="J267"/>
  <c r="J271" s="1"/>
  <c r="H267"/>
  <c r="L259"/>
  <c r="L263" s="1"/>
  <c r="K259"/>
  <c r="K263" s="1"/>
  <c r="J259"/>
  <c r="J263" s="1"/>
  <c r="H258"/>
  <c r="J255"/>
  <c r="L251"/>
  <c r="L255" s="1"/>
  <c r="K251"/>
  <c r="K255" s="1"/>
  <c r="J251"/>
  <c r="H250"/>
  <c r="K247"/>
  <c r="L243"/>
  <c r="L247" s="1"/>
  <c r="K243"/>
  <c r="J243"/>
  <c r="J247" s="1"/>
  <c r="H242"/>
  <c r="L239"/>
  <c r="L235"/>
  <c r="K235"/>
  <c r="K239" s="1"/>
  <c r="J235"/>
  <c r="J239" s="1"/>
  <c r="H234"/>
  <c r="L227"/>
  <c r="L231" s="1"/>
  <c r="K227"/>
  <c r="K231" s="1"/>
  <c r="J227"/>
  <c r="J231" s="1"/>
  <c r="H225"/>
  <c r="J222"/>
  <c r="L217"/>
  <c r="L222" s="1"/>
  <c r="K217"/>
  <c r="K222" s="1"/>
  <c r="J217"/>
  <c r="H215"/>
  <c r="L208"/>
  <c r="L212" s="1"/>
  <c r="K208"/>
  <c r="K212" s="1"/>
  <c r="J208"/>
  <c r="J212" s="1"/>
  <c r="H206"/>
  <c r="L199"/>
  <c r="L203" s="1"/>
  <c r="K199"/>
  <c r="K203" s="1"/>
  <c r="J199"/>
  <c r="J203" s="1"/>
  <c r="H197"/>
  <c r="K194"/>
  <c r="L189"/>
  <c r="L194" s="1"/>
  <c r="K189"/>
  <c r="J189"/>
  <c r="J194" s="1"/>
  <c r="H188"/>
  <c r="L184"/>
  <c r="K184"/>
  <c r="J184"/>
  <c r="L183"/>
  <c r="K183"/>
  <c r="J183"/>
  <c r="L182"/>
  <c r="K182"/>
  <c r="J182"/>
  <c r="H173"/>
  <c r="H158"/>
  <c r="H154" s="1"/>
  <c r="H157"/>
  <c r="H153" s="1"/>
  <c r="H156"/>
  <c r="H152"/>
  <c r="L148"/>
  <c r="L144"/>
  <c r="K144"/>
  <c r="K148" s="1"/>
  <c r="J144"/>
  <c r="J148" s="1"/>
  <c r="H143"/>
  <c r="L136"/>
  <c r="L140" s="1"/>
  <c r="K136"/>
  <c r="K140" s="1"/>
  <c r="J136"/>
  <c r="J140" s="1"/>
  <c r="H135"/>
  <c r="H133"/>
  <c r="H129" s="1"/>
  <c r="H132"/>
  <c r="H128" s="1"/>
  <c r="H131"/>
  <c r="H130" s="1"/>
  <c r="L118"/>
  <c r="L123" s="1"/>
  <c r="K118"/>
  <c r="K123" s="1"/>
  <c r="J118"/>
  <c r="J123" s="1"/>
  <c r="H117"/>
  <c r="H115"/>
  <c r="H170" s="1"/>
  <c r="H114"/>
  <c r="H169" s="1"/>
  <c r="H113"/>
  <c r="H111"/>
  <c r="H110"/>
  <c r="H106" s="1"/>
  <c r="H109"/>
  <c r="H108" s="1"/>
  <c r="H100"/>
  <c r="H96"/>
  <c r="H94"/>
  <c r="H93"/>
  <c r="K92" s="1"/>
  <c r="L92"/>
  <c r="L97" s="1"/>
  <c r="H92"/>
  <c r="H89"/>
  <c r="H85" s="1"/>
  <c r="H88"/>
  <c r="H84" s="1"/>
  <c r="H87"/>
  <c r="H83" s="1"/>
  <c r="J79"/>
  <c r="L73"/>
  <c r="L79" s="1"/>
  <c r="K73"/>
  <c r="K79" s="1"/>
  <c r="J73"/>
  <c r="H72"/>
  <c r="H70"/>
  <c r="H66" s="1"/>
  <c r="H69"/>
  <c r="H65" s="1"/>
  <c r="H68"/>
  <c r="H64" s="1"/>
  <c r="L60"/>
  <c r="K60"/>
  <c r="J60"/>
  <c r="H53"/>
  <c r="L50"/>
  <c r="K50"/>
  <c r="J50"/>
  <c r="H44"/>
  <c r="K41"/>
  <c r="L36"/>
  <c r="L41" s="1"/>
  <c r="K36"/>
  <c r="J36"/>
  <c r="J41" s="1"/>
  <c r="H35"/>
  <c r="L32"/>
  <c r="K32"/>
  <c r="J32"/>
  <c r="H27"/>
  <c r="L24"/>
  <c r="K24"/>
  <c r="J24"/>
  <c r="H19"/>
  <c r="L11"/>
  <c r="L16" s="1"/>
  <c r="K11"/>
  <c r="K16" s="1"/>
  <c r="J11"/>
  <c r="J16" s="1"/>
  <c r="H10"/>
  <c r="H407" l="1"/>
  <c r="H403" s="1"/>
  <c r="L328"/>
  <c r="H388"/>
  <c r="H105"/>
  <c r="H104" s="1"/>
  <c r="J347"/>
  <c r="H63"/>
  <c r="H107"/>
  <c r="H112"/>
  <c r="L347"/>
  <c r="H355"/>
  <c r="H376"/>
  <c r="H396"/>
  <c r="H460"/>
  <c r="H457"/>
  <c r="H168"/>
  <c r="H561"/>
  <c r="H151"/>
  <c r="L337"/>
  <c r="K348"/>
  <c r="H392"/>
  <c r="H415"/>
  <c r="H564"/>
  <c r="H490"/>
  <c r="H311"/>
  <c r="H308" s="1"/>
  <c r="H91"/>
  <c r="H406"/>
  <c r="H410"/>
  <c r="K328"/>
  <c r="J338"/>
  <c r="J377"/>
  <c r="J382" s="1"/>
  <c r="H418"/>
  <c r="H417"/>
  <c r="H503"/>
  <c r="H546"/>
  <c r="L98"/>
  <c r="H576"/>
  <c r="H127"/>
  <c r="H126" s="1"/>
  <c r="H155"/>
  <c r="H278"/>
  <c r="H312"/>
  <c r="H316"/>
  <c r="J327"/>
  <c r="H353"/>
  <c r="H351" s="1"/>
  <c r="H426"/>
  <c r="H488"/>
  <c r="H166"/>
  <c r="H408"/>
  <c r="K337"/>
  <c r="K338"/>
  <c r="H559"/>
  <c r="H501"/>
  <c r="H504"/>
  <c r="H508"/>
  <c r="H563"/>
  <c r="H562" s="1"/>
  <c r="H86"/>
  <c r="K98"/>
  <c r="K97"/>
  <c r="H577"/>
  <c r="L267"/>
  <c r="L271" s="1"/>
  <c r="H266"/>
  <c r="H557"/>
  <c r="H401"/>
  <c r="H167"/>
  <c r="H165"/>
  <c r="H67"/>
  <c r="H82"/>
  <c r="H560"/>
  <c r="H556" s="1"/>
  <c r="H458"/>
  <c r="H464"/>
  <c r="H459"/>
  <c r="H164"/>
  <c r="H416"/>
  <c r="H414" s="1"/>
  <c r="J92"/>
  <c r="H422"/>
  <c r="H489"/>
  <c r="H550"/>
  <c r="H404" l="1"/>
  <c r="H486"/>
  <c r="H456"/>
  <c r="H500"/>
  <c r="H402"/>
  <c r="H400" s="1"/>
  <c r="H558"/>
  <c r="H555"/>
  <c r="H554" s="1"/>
  <c r="H572"/>
  <c r="H568" s="1"/>
  <c r="H161"/>
  <c r="J97"/>
  <c r="J98"/>
  <c r="H575"/>
  <c r="H574" s="1"/>
  <c r="H163"/>
  <c r="H571"/>
  <c r="H160"/>
  <c r="H573"/>
  <c r="H569" s="1"/>
  <c r="H162"/>
  <c r="H159" l="1"/>
  <c r="H567"/>
  <c r="H566" s="1"/>
  <c r="H570"/>
</calcChain>
</file>

<file path=xl/sharedStrings.xml><?xml version="1.0" encoding="utf-8"?>
<sst xmlns="http://schemas.openxmlformats.org/spreadsheetml/2006/main" count="1017" uniqueCount="298">
  <si>
    <t>Додаток до комплексної міської цільової програми "Молодь та спорт столиці" на 2022-2024 роки</t>
  </si>
  <si>
    <t>Перелік завдань і заходів</t>
  </si>
  <si>
    <t>Оперативна ціль Стратегії розвитку міста Києва до 2025 року</t>
  </si>
  <si>
    <t>Завдання програми</t>
  </si>
  <si>
    <t>Заходи програми</t>
  </si>
  <si>
    <t>Строки виконання заходу</t>
  </si>
  <si>
    <t>Виконавці заходу</t>
  </si>
  <si>
    <t>Джерела фінансування</t>
  </si>
  <si>
    <t>Обсяги фінансуванння, (тис.грн)</t>
  </si>
  <si>
    <t>Очікуваний результат 
 (результативні показники)</t>
  </si>
  <si>
    <t>Назва показника</t>
  </si>
  <si>
    <t>2022 рік</t>
  </si>
  <si>
    <t>2023 рік</t>
  </si>
  <si>
    <t>2024 рік</t>
  </si>
  <si>
    <t>Підпрограма 1</t>
  </si>
  <si>
    <t xml:space="preserve"> Розділ 1. Формування спроможного та всебічно розвинутого молодого покоління</t>
  </si>
  <si>
    <t>Просування здорового способу життя серед мешканців міста</t>
  </si>
  <si>
    <t>1.1. Створення умов для інтелектуального, морального, здорового розвитку молоді, реалізації її освітнього та творчого потенціалу</t>
  </si>
  <si>
    <t xml:space="preserve">1.1.1.     Формування позитивного ставлення громадян  до молодіжної політики  шляхом поліпшення інформаційного середовища,  реалізації проєктів та проведення  заходів з питань молодіжної політики, відовідно до Календарного плану реалізації проектів та проведення  заходів з питань молоді. </t>
  </si>
  <si>
    <t>2022 - 2024 роки</t>
  </si>
  <si>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</si>
  <si>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Бюджет міста Києва                      </t>
  </si>
  <si>
    <t>Всього:</t>
  </si>
  <si>
    <t>1. Показник витрат:</t>
  </si>
  <si>
    <t>Обсяг видатків, тис.грн.</t>
  </si>
  <si>
    <t>2. Показник продукту:</t>
  </si>
  <si>
    <t>Кількість заходів, що будуть проведені, од.</t>
  </si>
  <si>
    <t>Кількість учасників заходів, осіб</t>
  </si>
  <si>
    <t>3. Показник ефективності:</t>
  </si>
  <si>
    <t>Середні витрати на забезпечення участі  одного учасника, тис. грн.</t>
  </si>
  <si>
    <t>4. Показник якості:</t>
  </si>
  <si>
    <t>Динаміка чисельності молоді, яка буде охоплена заходами, в порівнянні з попереднім роком %</t>
  </si>
  <si>
    <t xml:space="preserve">1.1.2       Призначення  Премії Київського міського голови за особливі досягнення молоді у розбудові столиці України – міста-героя Києва та Премії Київської міської ради за внесок молоді у розвиток місцевого самоврядування
</t>
  </si>
  <si>
    <t xml:space="preserve">Департамент  молоді та спорту  </t>
  </si>
  <si>
    <t xml:space="preserve">Бюджет міста Києва                        </t>
  </si>
  <si>
    <t>Обсяг видатків, тис. грн.</t>
  </si>
  <si>
    <t>Кількість молоді, яка отримає премії, осіб</t>
  </si>
  <si>
    <t>Середній розмір премії, тис. грн.</t>
  </si>
  <si>
    <t>Рівень забезпечення молоді преміями, %</t>
  </si>
  <si>
    <t xml:space="preserve">1.1.3 Проведення міського конкурсу "Молода людина року" відповідно до положення, затвердженого рішенням Київської міської ради  </t>
  </si>
  <si>
    <t xml:space="preserve">Бюджет міста Києва  </t>
  </si>
  <si>
    <r>
      <t xml:space="preserve">1.1.4. </t>
    </r>
    <r>
      <rPr>
        <sz val="10"/>
        <color indexed="8"/>
        <rFont val="Times New Roman"/>
        <family val="1"/>
        <charset val="204"/>
      </rPr>
      <t>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t>
    </r>
    <r>
      <rPr>
        <sz val="10"/>
        <rFont val="Times New Roman"/>
        <family val="1"/>
        <charset val="204"/>
      </rPr>
      <t xml:space="preserve"> в тому числі вуличних культур, профілактики правопорушень в молодіжному середовищи, тощо,  відповідно до Календарного плану реалізації проєктів та проведення  заходів з питань молоді</t>
    </r>
  </si>
  <si>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</si>
  <si>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1.1.5. Формування позитивного ставлення молоді до фізичної культури і спорту в т.ч.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</si>
  <si>
    <t xml:space="preserve">Бюджет міста Києва                       </t>
  </si>
  <si>
    <t>Динаміка чисельності молоді, яка буде охоплена заходами, в порівнянні з попереднім роком, %</t>
  </si>
  <si>
    <t>Підвищення соціальної захищеності мешканців</t>
  </si>
  <si>
    <t>1.2. Посилення співпраці міської влади з інститутами громадянського суспільства щодо формування та реалізації молодіжної політики</t>
  </si>
  <si>
    <t>1.2.1. Забезпечення партнерської взаємодії державного та громадського секторів у розвитку молодіжної політики шляхом проведення Міського конкурсу з визначення  проєктів розроблених молодіжними та дитячими організаціями, для реалізації яких надається фінансова підтримка, відповідно до порядку, затвердженого рішенням Київської міської ради</t>
  </si>
  <si>
    <t>Департамент  молоді та спорту</t>
  </si>
  <si>
    <t>Кількість громадських організацій, проєкти яких стали переможцями конкурсу, од.</t>
  </si>
  <si>
    <t>Кількість проведених заходів, од.</t>
  </si>
  <si>
    <t>Кількість учасників проєктів громадських організацій, осіб</t>
  </si>
  <si>
    <t>Середні витрати на забезпечення участі в одному проекті одного учасника, тис. грн.</t>
  </si>
  <si>
    <t>Усього за розділом 1:</t>
  </si>
  <si>
    <t>у тому числі бюджет міста Києва</t>
  </si>
  <si>
    <t xml:space="preserve"> Розділ 2. Створення умов для навчання та виховання підлітків в позаурочний та позанавчальний час за місцем проживання</t>
  </si>
  <si>
    <t>2.1. Забезпечення розвитку мережі підліткових клубів</t>
  </si>
  <si>
    <r>
      <t>2.1.1. Сприяння функціонуванню мережі підліткових клубів за місцем проживання з метою виховання змістовоного дозвілля, сприяння творчого та інтелектуального розвитку молоді шляхом: 
   впровадження нових форм гурткової та клубної роботи</t>
    </r>
    <r>
      <rPr>
        <sz val="10"/>
        <color indexed="8"/>
        <rFont val="Times New Roman"/>
        <family val="1"/>
        <charset val="204"/>
      </rPr>
      <t>, та проведення освітньо-профілактичної роботи з дітьми; 
   проведення культурно-масових заходів; 
   проведення комплектування гуртків, груп та інших творчих об'єднань  підліткових клубів за місцем проживання, яке щорічно затверджується розпорядження виконавчого органу Київської міської ради (Київської міської державної адміністрації); 
   вжиття заходів щодо збільшення власних надходжень підліткових клубів за місцем проживання</t>
    </r>
  </si>
  <si>
    <t xml:space="preserve">Департамент  молоді та спорту,  районні в місті Києві державні адміністрації </t>
  </si>
  <si>
    <t>Кількість клубів підлітків за місцем проживання, од.</t>
  </si>
  <si>
    <t>Середньорічна кількісь дітей та молоді, які відвідують клуби за місцем проживання, осіб</t>
  </si>
  <si>
    <t>в тому числі дівчата</t>
  </si>
  <si>
    <t>Середні витрати на одного відвідувача клубу за місцем проживання, тис. грн.</t>
  </si>
  <si>
    <t>Динаміка кількості підлітків, які займаються в клубах, в порівнянні з попереднім роком,  %</t>
  </si>
  <si>
    <t>Усього за розділом 2:</t>
  </si>
  <si>
    <t xml:space="preserve"> Розділ 3. Створення сприятливого середовища для забезпечення ініціатив молоді</t>
  </si>
  <si>
    <t>Підвищення рівня зайнятості мешканців (молоді) міста Києва</t>
  </si>
  <si>
    <t>3.1. Підвищення рівня обізнаності молоді про можливості ринку праці та актуальні на ньому професії</t>
  </si>
  <si>
    <t xml:space="preserve">3.1.Забезпечення діяльності Комунальної установи виконавчого органу Київської міської ради (Київської міської державної адміністрації) "Київський молодіжний центр" з метою реалізації проєктів, проведення заходів з питань молодіжної політики, в тому числі спрямованих на профорієнтацію підлітків та самозайнятість молоді, відповідно до Календарного плану реалізації проектів та проведення  заходів з питань молоді </t>
  </si>
  <si>
    <t>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t>
  </si>
  <si>
    <t>Середні витрати на один захід, тис. грн.</t>
  </si>
  <si>
    <t>Середні витрати на  одного учасника, тис. грн.</t>
  </si>
  <si>
    <t>Інші джерела</t>
  </si>
  <si>
    <t>Динаміка кількості проведених заходів, в порівнянні з попереднім періодом, %</t>
  </si>
  <si>
    <t>Усього за розділом 3:</t>
  </si>
  <si>
    <t xml:space="preserve"> Розділ 4. Національно-патріотичне виховання молоді</t>
  </si>
  <si>
    <t>4.1.Забезпечення національно-патріотичного виховання дітей та молоді міста Києва</t>
  </si>
  <si>
    <t>4.1.1. Створення умов для розвитку національно-патріотичного виховання дітей та молоді, спрямованого на поліпшення престижу української мови, культури, історичної пам'яті, національної ідентичності, підвищення рівня готовності молоді до територіальної оборони, тощо, відповідно до Календарного плану реалізації проектів та проведення  заходів з питань молоді</t>
  </si>
  <si>
    <t xml:space="preserve">Департамент  молоді та спорту, районні в місті Києві державні адміністрації   </t>
  </si>
  <si>
    <t>Усього за розділом 4:</t>
  </si>
  <si>
    <t xml:space="preserve"> Розділ 5. Зміцнення матеріально-технічної бази закладів, які реалізують політику у сфері молодіжної політики</t>
  </si>
  <si>
    <t>5.1. Розвиток інфраструктури та матеріально-технічної бази для розвитку фізичної культури та спорту, активного відпочинку та оздоровлення</t>
  </si>
  <si>
    <t xml:space="preserve">5.1.1.Вдосконалення матеріально-технічної бази установ та закладів, сфери молодіжної політики </t>
  </si>
  <si>
    <t>Кількість придбаного обладнання і предметів довгострокового користування, од.</t>
  </si>
  <si>
    <t>Середні витрати на придбання одиниці обладнання і предметів довгострокового користування, тис.грн</t>
  </si>
  <si>
    <t xml:space="preserve">3. Показник якості: </t>
  </si>
  <si>
    <t>Динаміка оновлення матеріально-технічної бази порівняно з попереднім періодом, %</t>
  </si>
  <si>
    <t>5.1.2. Проведення капітального ремонту будівель закладів молодіжної політики</t>
  </si>
  <si>
    <t xml:space="preserve">Департамент молоді та спорту, районні в місті Києві державні адміністрації </t>
  </si>
  <si>
    <t>Кількість підліткових клубів, од.</t>
  </si>
  <si>
    <t>Середня вартість капітального ремонту одного підліткового клубу, тис. грн.</t>
  </si>
  <si>
    <t>Динаміка забезпечення капітальним ремонтом закладів молодіжної політики, в порівнянні з попереднім роком, %</t>
  </si>
  <si>
    <t>Усього за розділом 5:</t>
  </si>
  <si>
    <t xml:space="preserve">Бюджет міста Києва </t>
  </si>
  <si>
    <t>Всього разом за напрямом:</t>
  </si>
  <si>
    <t>Підпрограма 2</t>
  </si>
  <si>
    <t>Розділ 1. Забезпечення ефективного функціонування галузі фізичної культури та спорту міста Києва</t>
  </si>
  <si>
    <t>1.1. Забезпечення ефективноо функціонування сфери фізичної культури та спорту міста Києва</t>
  </si>
  <si>
    <t xml:space="preserve">1.1.1.Організаційна та фінансова підтримка розвитку спорту вищих досягнень, відповідно до Календарного плану спортивних змагань, масових заходів та навчально-тренувальних зборів міста Києва з олімпійських та неолімпійських видів спорту:                                                                                                                     
   проведення чемпіонатів та навчально-тренувальних зборів міста Києва;                                     
   участь членів збірних команд міста Києва та їх тренерів в: чемпіонатах, Кубках України та інших Всеукраїнських змаганнях;                                                       
   участь членів збірних команд міста Києва та їх тренерів в міжнародних спортивних змаганнях (проїзд, добові).                                                                
</t>
  </si>
  <si>
    <t xml:space="preserve">Департамент  молоді та спорту, районні в місті Києві державні адміністрації, громадські організації фізкультурно-спортивної спрямованості  міста Києва </t>
  </si>
  <si>
    <t>Обсяг витрат на підготовку та участь спортсменів у чемпіонатах міста Києва, тис. грн.</t>
  </si>
  <si>
    <t>Обсяг витрат на підготовку та  участь збірних команд міста   у всеукраїнських змаганнях, тис. грн.</t>
  </si>
  <si>
    <t>Обсяг витрат на  участь  членів збірної команди міста  в міжнародних змаганнях, тис. грн.</t>
  </si>
  <si>
    <t>Кількість учасників, які беруть участь у чемпіонатах міста Києва, осіб</t>
  </si>
  <si>
    <t>Кількість учасників, які беруть участь у всеукраїнських змаганнях, осіб</t>
  </si>
  <si>
    <t>Кількість учасників, які беруть участь в міжнародних  змаганнях, осіб</t>
  </si>
  <si>
    <t>Середні витрати на забезпечення участі одного учасника у чемпіонатах міста Києва, тис. грн.</t>
  </si>
  <si>
    <t>Середні витрати на забезпечення участі одного учасника у всеукраїнських змаганнях, тис. грн.</t>
  </si>
  <si>
    <t>Середні витрати на забезпечення участі одного учасника в міжнародних змаганнях, тис. грн.</t>
  </si>
  <si>
    <t>Частка кількості здобутих нагород на всеукраїнських змаганнях,  від загальної кількості учасників, %</t>
  </si>
  <si>
    <t>Частка кількості здобутих нагород на міжнародних змаганнях, від загальної кількості учасників, %</t>
  </si>
  <si>
    <t>1.1.2. Проведення та участь у традиційних  міжнародних змагань, чемпіонатів Європи та світу, які передбачено Єдиним календарним планом фізкультурно-оздоровчих та спортивних заходів України та внесені до Календарного плану спортивних змагань, масових заходів та навчально-тренувальних зборів міста Києва.</t>
  </si>
  <si>
    <t>Департамент молоді та спорту, районні в місті Києві державні адміністрації</t>
  </si>
  <si>
    <t>Обсяг витрат на спортивні заходи тис. грн.</t>
  </si>
  <si>
    <t>Кількість спортивних заходів та змагань, од.</t>
  </si>
  <si>
    <t>Кількість учасників спортивних заходів, од.</t>
  </si>
  <si>
    <t>Середні витрати на одного учасника, тис. грн.</t>
  </si>
  <si>
    <t>Динаміка кількості зайняти призових місць, порівняно з минулим роком, %</t>
  </si>
  <si>
    <t xml:space="preserve">1.1.3. Сприяння функціонуванню  дитячо-юнацьких спортивних шкіл комунальної власності територіальної громади м. Києва: проведення чемпіонатів дитячо-юнацьких спортивних шкіл, відрядження вихованців дитячо-юнацьких спортивних шкіл та їх тренерів для участі в чемпіонатах України та Кубках України, інших Всеукраїнських спортивних змаганнях, міжнародних спортивних змаганнях (проїзд, добові) відповідно до зведеного  Календарного плану спортивних змагань, масових заходів та навчально-тренувальних зборів, погодженого Департаментом молоді та спорту; проведення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забезпечення проходження диспансерного огляду вихованців дитячо-юнацьких спортивних шкіл м. Києва, які є  учасниками міських та Всеукраїнських змагань (крім груп початкої підготовки); вжиття заходів щодо збільшення власних надходжень.
</t>
  </si>
  <si>
    <t>Департамент молоді та спорту,  районні в місті Києві державні адміністрації</t>
  </si>
  <si>
    <t>Кількість комунальних дитячо-юнацьких спортивних шкіл,  од</t>
  </si>
  <si>
    <t>Обсяг витрат на навчально-тренувальну та спортивну роботу вихованців комунальних дитячо-юнацьких спортивних шкіл, тис. грн.</t>
  </si>
  <si>
    <t>Середньорічна кількість вихованців комунальних дитячо-юнацьких спортивних шкіл, осіб</t>
  </si>
  <si>
    <t>Середні витрати на одного вихованця на  навчально-тренувальну та спортивну роботу, тис. грн.</t>
  </si>
  <si>
    <t>Динаміка кількості вихованців комунальних дитячо-юнацьких спортивних шкіл, порівняно з минулим роком, %,</t>
  </si>
  <si>
    <t xml:space="preserve">1.1.4. Надання фінансової підтримки з бюджету міста Києва дитячо-юнацьким спортивним школам приватної форми власності відповідно до укладеного договору з врахуванням показників та проведеного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t>
  </si>
  <si>
    <t xml:space="preserve">Департамент  молоді та спорту,  громадські організації фізкультурно-спортивної спрямованості  міста Києва </t>
  </si>
  <si>
    <t>Кількість дитячо-юнацьких спортивних шкіл приватної форми власності, яким надається фінансова підтримка з бюджету, од.</t>
  </si>
  <si>
    <t>Обсяг витрат на навчально-тренувальну та спортивну роботу  дитячо-юнацьких спортивних шкіл приватної форми власності, яким надається фінансова підтримка з бюджету, тис. грн</t>
  </si>
  <si>
    <t>Середньорічна кількість вихованців дитячо-юнацьких спортивних шкіл приватної форми власності, яким надається фінансова підтримка з бюджету, тис. грн</t>
  </si>
  <si>
    <t>Середні витрати на одного вихованця, тис. грн.</t>
  </si>
  <si>
    <t>Динаміка кількості вихованців дитячо-юнацьких спортивних шкіл приватної форми власності, яким надається фінансова підтримка з бюджету, порівняно з минулим роком, %,</t>
  </si>
  <si>
    <t xml:space="preserve">1.1.5. Сприяння функціонуванню  шкіл вищої спортивної майстерності з пріоритетних видів спорту, в тому числі відрядження спортсменів та тренерів шкіл вищої спортивної майстерності для участі в навчально-тренувальних зборах, чемпіонатах України, Кубках України, інших Всеукраїнських  та  міжнародних спортивних заходах, відповідно до календарних планів  спортивних змагань та навчально-тренувальних зборів шкіл вищої спортивної майстерності; вжиття заходів щодо збільшення власних надходжень.
</t>
  </si>
  <si>
    <t xml:space="preserve">Департамент  молоді та спорту </t>
  </si>
  <si>
    <t>Кількість шкіл вищої спортивної майстерності, од</t>
  </si>
  <si>
    <t>Обсяг витрат на навчально-тренувальну та спортивну роботу учасників ШВСМ , тис. грн.</t>
  </si>
  <si>
    <t>Середньорічна кількість спортсменів ШВСМ, осіб</t>
  </si>
  <si>
    <t>Кількість учасників спортивних заходів та змагань,  осіб</t>
  </si>
  <si>
    <t>Середні витрати на одного спортсмена на навчально-тренувальну та спортивну роботу, тис. грн.</t>
  </si>
  <si>
    <t>Динаміка підготовлених у ШВСМ майстрів спорту України/кандидатів у майстри спорту України/майстрів спорту міжнародного класу/членів збірних команд України/кандидатів до складу збірних команд України, порівняно до попереднього року, %;</t>
  </si>
  <si>
    <t xml:space="preserve">1.1.6. Сприяння функціонуванню Київського міського центру з фізичної культури і спорту інвалідів «Інваспорт» з метою залучення людей з інвалідністю до фізкультурно- оздоровчої діяльності та фізкультурно-спортивної реабілітації та участі збірних команд міста в чемпіонатах Києва та України, навчально-тренувальних зборах, Кубках України, інших Всеукраїнських змаганнях з різних видів спорту серед спортсменів з обмеженими можливостями,  відповідно до Календарного плану спортивних заходів з видів спорту осіб з інвалідністю та фізкультурно-спортивної реабілітації.
</t>
  </si>
  <si>
    <t>Департамент  молоді та спорту, Київський міський центр з фізичної культури і спорту інвалідів «Інваспорт»</t>
  </si>
  <si>
    <t>Кількість  центрів з фізичної культури і спорту "Інваспорт", од.;</t>
  </si>
  <si>
    <t>Обсяг видатків на навчально-тренувальні збори і змагання та заходи зі спорту для осіб з інвалідністю, тис. грн.</t>
  </si>
  <si>
    <t>Кількість учасників змагань та заходів зі спорту для осіб з інвалідністю, осіб;</t>
  </si>
  <si>
    <t>Середні витрати на одного учасника  змагань та заходів зі спорту для осіб з інвалідністю, тис. грн.</t>
  </si>
  <si>
    <t>Динаміка кількості  учасників змагань та заходів зі спорту для осіб з інвалідністю,  порівняно з минулим роком, %</t>
  </si>
  <si>
    <t xml:space="preserve">1.1.7.Удосконалення мотиваційно-спортивного середовища шляхом забезпечення функціонування штатної спортивної команди резервного спорту міста Києва.
</t>
  </si>
  <si>
    <t>Департамент молоді та спорту</t>
  </si>
  <si>
    <t>Обсяг витрат на функціонування штатної спортивної команди резервного спорту міста  Києва, тис.грн;</t>
  </si>
  <si>
    <t>Кількість спортсменів-інструкторів штатної спортивної команди міста Києва, осіб</t>
  </si>
  <si>
    <t>Середні витрати на одного спортсмена - інструктора, тис.грн.</t>
  </si>
  <si>
    <t>Рівень забезпечення штатної спортивної команди резервного спорту, %.</t>
  </si>
  <si>
    <t>Обсяг видатків на виплату стипендій та винагород, тис.грн.;</t>
  </si>
  <si>
    <t>Кількість стипендіатів та призерів, од.</t>
  </si>
  <si>
    <t>Середній розмір стипендії та винагороди, тис. грн.</t>
  </si>
  <si>
    <t xml:space="preserve">Динміка кількості зайнятих призових місць спортсменів,%. </t>
  </si>
  <si>
    <t xml:space="preserve">1.1.9. Підтримка громадських організацій фізкультурно-спортивної спрямованості          міста Києва, відповідно до Порядку надання фінансової підтримки з бюджету міста Києва громадським організаціям фізкультурно-спортивної спрямованості міста Києва на конкурсних засадах, затвердженого рішенням Київської міської ради від 24 жовтня 2019 року № 17/7590 
</t>
  </si>
  <si>
    <t xml:space="preserve">Департамент  молоді та спорту,   громадські організації фізкультурно-спортивної спрямованості міста Києва </t>
  </si>
  <si>
    <t>Обсяг витрат , тис.грн;</t>
  </si>
  <si>
    <t>Кількість громадських організацій, осіб</t>
  </si>
  <si>
    <t>Середні витрати на одну громадську організацію, тис. грн.</t>
  </si>
  <si>
    <t>Динаміка кількості проведених спортвних заходів та змагань з відповідних видів спорту громадськими організаціями, порівняно з минулим роком, %.</t>
  </si>
  <si>
    <t xml:space="preserve">1.1.10. Формування багаторівневого управління діяльністю у сфері фізичної культури і спорту міста  Києва у відповідності до європейських практик шляхом розробки та супровіду єдиної бази даних  показників розвитку дитячо-юнацького резервного спорту, спорту вищих досягнень, громадських організацій фізкультурно-спортивної спрямованості та інтерактивної карти міста Києва щодо розміщення спортивних споруд, дитячо-юнацьких спортивних шкіл та спортивних клубів, тощо. </t>
  </si>
  <si>
    <t>Кількість баз даних, що розробляються та супроводжуються, од.</t>
  </si>
  <si>
    <t>Середня вартість на розроблення та супровід бази даних, тис. грн.</t>
  </si>
  <si>
    <t>Рівень виконаних робіт, %</t>
  </si>
  <si>
    <t xml:space="preserve">1.1.11. Забезпечення функціонування та розвитку спортивних споруд комунальної власності територіальної громади міста Києва. </t>
  </si>
  <si>
    <t>Департамент  молоді та спорту, районні в місті  Києві державні адміністрації, комунальне підприємство виконавчого органу Київської міської ради (Київської міської державної адміністрації) "Спортивний комплекс", КП "Київський Іподром", комунальне підприємство "Спортивний комплекс "Старт".</t>
  </si>
  <si>
    <t>Обсяг витрат , тис. грн.</t>
  </si>
  <si>
    <t>Кількість відвідувачів комунальних спортивних споруд, осіб.</t>
  </si>
  <si>
    <t>Середній розмір витрат на одного відвідувача, тис. грн.</t>
  </si>
  <si>
    <t>Динаміка відвідувачів комунальних спортивних споруд, в порівняннні з попереднім роком, %</t>
  </si>
  <si>
    <t>1.1.12. Розробка коцепції діяльності та розвитку КП "Київський Іподром", Центру навчання плаванню в Деснянському районі та центрів фізичного здоров'янаселення "Спорт для всіх", з врахуванням збільшення власних надходжень.</t>
  </si>
  <si>
    <t>Кількість концепцій, од.</t>
  </si>
  <si>
    <t>Середні витрати на розроблення однієї концепції, тис. грн.</t>
  </si>
  <si>
    <t>Рівень готовності розробки, %</t>
  </si>
  <si>
    <t xml:space="preserve">1.1.13. Забезпечення розвитку та діяльності  центрів фізичного здоров’я населення «Спорт для всіх». </t>
  </si>
  <si>
    <t>Департамент  молоді та спорту, районні в місті Києві державні адміністрації</t>
  </si>
  <si>
    <t>Кількість центрів "Спорт для всіх"</t>
  </si>
  <si>
    <t>Кількість відвідувачів центрів "Спорт для всіх", осіб.</t>
  </si>
  <si>
    <t xml:space="preserve">Середні витрати на одного  відвідувача центрів "Спорт для всіх", тис. грн. </t>
  </si>
  <si>
    <t>Динаміка кількості відвідувачів центрів "Спорт для всіх", порівняно з попереднім роком, %</t>
  </si>
  <si>
    <t>1.1.14. Проведення моніторингу  спортивних споруд  закладів загальної середньої освіти для проведення навчально-тренувального процесу дитячо-юнацьких спортивних шкіл з метою вжиття в установленому порядку заходів щодо ефективного використання  спортивних залів та майданчиків закладів загальної середньої освіти для тренувань дитячо-юнацьких спортивних шкіл у вільний від занять час на погоджених умовах.</t>
  </si>
  <si>
    <t>Департамент  молоді та спорту, районні в місті  Києві державні адміністрації</t>
  </si>
  <si>
    <t>не потребує фінансування</t>
  </si>
  <si>
    <t>-</t>
  </si>
  <si>
    <t>Кількість закладів загальної середньої освіти, які мають споруди для проведення навчально-тренувального процесу, од.</t>
  </si>
  <si>
    <t>Кількість закладів загальної середньої освіти, з якими укладено договори на використання спортивних споруд, од.</t>
  </si>
  <si>
    <t>1.2. Впровадження гендерної рівності між дівчатами та хлопцями - вихованцями дитячо-юнацьких спортивних шкіл в обраному виді спорту</t>
  </si>
  <si>
    <t>1.2.1. Проведення досліджень щодо гендерної складової серед вихованців  дитячо-юнацьких спортивних шкіл   в обраному виді спорту шляхом: 
   здійснення моніторингу охоплення послугами у сфері фізичної культури та спорту дівчат та хлопців – вихованців дитячо-юнацьких спортивних шкіл до загальної кількості учнів загальноосвітніх  навчальних закладів освіти; 
   ведення електронного реєстру дівчат та хлопців - вихованців дитячо-юнацьких спортивних шкіл;
   виявлення спеціфічних спортивно-фізкультурних потреб дівчат та хлопців щодо відкриття нових дитячо-юнацьких спортивних шкіл, пріоритетних відділень з певних видів спорту, тощо з метою впровадження гендерної рівності між дівчатами та хлопцями - вихованцями дитячо-юнацькихспортивних шкіл в обраному виді спорту.</t>
  </si>
  <si>
    <t>Кількість вихованців ДЮСШ, осіб</t>
  </si>
  <si>
    <t>з них дівчата</t>
  </si>
  <si>
    <t>Кількість тренерів, осіб</t>
  </si>
  <si>
    <t>Рівень виконання досліджень,  %</t>
  </si>
  <si>
    <t>Розділ 2. Залучення всіх верств населення до занять фізичною культурою та спортом</t>
  </si>
  <si>
    <t>2.1. Популяризація спорту серед громадян</t>
  </si>
  <si>
    <t xml:space="preserve">2.1.1. Формування позитивного ставлення громадян до фізичної культури та спорту шляхом проведення фізкультурно-оздоровчих заходів, спортивних змагань, масових заходів, спартакіад, заходів з популяризації та підвищення престижу військової служби, військово-спортивних змагань, урочистостей, тощо  відповідно до Календарного плану спортивних змагань, масових заходів та навчально-тренувальних зборів міста Києва. 
</t>
  </si>
  <si>
    <t>Кількість фізкультурно - масових заходів для населення, що будуть проведені од.</t>
  </si>
  <si>
    <t>Кількість учасників , осіб</t>
  </si>
  <si>
    <t>Середні витрати на проведення одного фізкультурно-масового заходу для населення, грн.</t>
  </si>
  <si>
    <t>Середні витрати на одного учасника фізкультурно-масового заходу для населення, тис. грн.</t>
  </si>
  <si>
    <t>Динаміка кількості учасників заходів, в порівняннні з попереднім роком, %</t>
  </si>
  <si>
    <t xml:space="preserve">2.1.2. Просування соціальної відповідальності бізнесу, органів влади та громадських організацій щодо фізкультурно-оздоровчої діяльності  шляхом:
   проведення міських галузевих, відомчих  змагань та спартакіади серед державних службовців, посадових осіб місцевого самоврядування та участь  збірних команд з видів  спорту у державних, міських, галузевих, відомчих та інших змаганнях з різних видів спорту, відповідно до Календарного плану спортивних змагань, масових заходів та навчально-тренувальних зборів міста Києва; 
   проведення у закладах загальної середньої освіти системи одноступеневих та багатоступеневих спортивно-масових змагань з різних видів спорту;
   проведення професійних та аматорських спортивних заходів;                                                                                                                                                                                                                                           
   покращення матеріально-технічної бази   для забезпечення проведення змагань та навчально-тренувальних зборів на безоплатній основі для вихованців дитячо-юнацьких спортивних шкіл комунальної форми власності.
</t>
  </si>
  <si>
    <t>Департамент молоді та спорту, районні в місті Києві державні адміністрації, Київська міська організація  Фізкультурно-спортивне товариство "Спартак", Громадська організація "Київська міська організація фізкультурно-спортивного товариства "Динамо" України, Громадська організація "Київське міське фізкультурно-спортивне товариство "Україна", Громадська організація "Київське міське відділення Національного олімпійського комітету України",  громадські організації фізкультурно-спортивної спрямованості міста  Києва</t>
  </si>
  <si>
    <t xml:space="preserve">Бюджет міста Києва   </t>
  </si>
  <si>
    <t>Кількість фізкультурно - масових заходів, що будуть проведені од.</t>
  </si>
  <si>
    <t>Кількість учасників фізкультурно - масових заходів, осіб</t>
  </si>
  <si>
    <t>Середні витрати на проведення одного фізкультурно-масового заходу, тис. грн.</t>
  </si>
  <si>
    <t>Середні витрати на одного учасника фізкультурно-масового заходу, тис. грн.</t>
  </si>
  <si>
    <t xml:space="preserve">2.1.3 Створення активної та здорової столиці шляхом проведення, в тому числі за участі видатних спортсменів, заходів з рухової активності населення;  інформування населення щодо можливості правильного (ефективного) використання доступного спортивного обладнання; популяризація спорту серед широких верств населення по доступним заняттям, фізичними вправами на існуючій інфраструктурі міста Києва. 
</t>
  </si>
  <si>
    <t xml:space="preserve">Департамент молоді та спорту, районні в місті Києві державні адміністрації  </t>
  </si>
  <si>
    <t>Кількість учасників фізкультурно - масових заходів для населення, осіб</t>
  </si>
  <si>
    <t>Середні витрати на проведення одного фізкультурно-масового заходу для населення, тис. грн.</t>
  </si>
  <si>
    <t xml:space="preserve">Розділ 3. Розвиток інфраструктури та матеріально-технічної бази для розвитку фізичної культури та спорту, активного відпочинку </t>
  </si>
  <si>
    <t>3.1. Розвиток інфраструктури та матеріально-технічної бази для розвитку фізичної культури та спорту, активного відпочинку та оздоровлення</t>
  </si>
  <si>
    <t xml:space="preserve">3.1.1. Створення сучасних багатофункціональних навчальнотренувальних, спортивних та оздоровчих комплексів шляхом проведення капітального ремонту спортивних споруд комунальної власності  територіальної громади міста Києва. 
</t>
  </si>
  <si>
    <t>Обсяг видактів, тис.грн.</t>
  </si>
  <si>
    <t xml:space="preserve">2. Показник продукту: </t>
  </si>
  <si>
    <t>Кількість закладів, од.</t>
  </si>
  <si>
    <t xml:space="preserve">3. Показник ефективності: </t>
  </si>
  <si>
    <t>Середня вартість капітального ремонту закладів фізичної культури, тис. грн</t>
  </si>
  <si>
    <t>Динаміка проведених капітальних ремонтів закладів фізичної культури, в порівнянні з попереднім роком, %</t>
  </si>
  <si>
    <t>3.1.2. Укріплення матеріально-технічної бази  установ і закладів фізичної культури та спорту та вдосконалення матеріально-технічного забезпечення дитячого, дитячо-юнацького та резервного спорту шляхом придбання обладнання і предметів довгострокового користування для установ та закладів фізичної культури і спорту комунальної власності територіальної громади міста Києва, а також для забезпечення проведення в місті Києві спортивних заходів з різних видів спорту.</t>
  </si>
  <si>
    <t>Кількість придбаного обладнання, од</t>
  </si>
  <si>
    <t>Середні витрати на придбання одиниці обладнання, тис. грн.</t>
  </si>
  <si>
    <t>3.1.3.Створення сучасних багатофункціональних навчально-тренувальних, спортивних та оздоровчих комплексів шляхом реконструкції спортивних споруд та  будівництво спортивних зон в місцях масового відпочинку киян (в т.ч. парки, сквери, пляжі та ін.)</t>
  </si>
  <si>
    <t>Департамент молоді та спорту, районні в місті Києві держані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</si>
  <si>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Кількість об'єктів, од.</t>
  </si>
  <si>
    <t xml:space="preserve">Бюджет міста Києва                     </t>
  </si>
  <si>
    <t>Кількість відвідувачів та спортсменів, осіб</t>
  </si>
  <si>
    <t>Середня вартість реконструкції або будівництва однієї спортивної споруди, тис. грн.</t>
  </si>
  <si>
    <t>Рівень виконання робіт з реконструкції та будівництва, %</t>
  </si>
  <si>
    <t>Підпрограма 3</t>
  </si>
  <si>
    <t>Розділ 1. Оздоровлення та відпочинок дітей міста Києва, в першу чергу дітей, які потребують особливої соціальної уваги та підтримки</t>
  </si>
  <si>
    <t>Підвищення соціальної захищеності дітей та молоді міста</t>
  </si>
  <si>
    <t>1.1. Підвищення ефективності функціонування системи соціальної допомоги</t>
  </si>
  <si>
    <r>
      <t>1.1.1.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адмінстрації)</t>
    </r>
    <r>
      <rPr>
        <strike/>
        <sz val="10"/>
        <rFont val="Times New Roman"/>
        <family val="1"/>
        <charset val="204"/>
      </rPr>
      <t xml:space="preserve">
</t>
    </r>
    <r>
      <rPr>
        <sz val="10"/>
        <rFont val="Times New Roman"/>
        <family val="1"/>
        <charset val="204"/>
      </rPr>
      <t xml:space="preserve">   </t>
    </r>
  </si>
  <si>
    <t xml:space="preserve">Департамент молоді та спорту, Об'єднання первинних профспілкових організацій Київської міської державної адмністрації, Об'єднання профспілок, організацій профспілок у м. Києві «Київська міська рада профспілок», Київська міська організація профспілок працівників освіти і науки України </t>
  </si>
  <si>
    <t>Обсяг видатків на заходи з оздоровлення та відпочинку дітей, тис. грн</t>
  </si>
  <si>
    <t>В тому числі  на заходи з оздоровлення та відпочинку за рахунок коштів бюджету міста Києва, тис. грн</t>
  </si>
  <si>
    <t>Кількість дітей, яким надано послуги з оздоровлення та відпочинку, осіб</t>
  </si>
  <si>
    <t>з них дівчата, осіб</t>
  </si>
  <si>
    <t>Середні витрати на оздоровлення та відпочинок однієї дитини, тис. грн</t>
  </si>
  <si>
    <t xml:space="preserve">Інші джерела </t>
  </si>
  <si>
    <t>В тому числі на оздоровлення за рахунок коштів бюджету міста Києва, тис. грн</t>
  </si>
  <si>
    <t>Динаміка кількості дітей, охоплених заходами з оздоровлення та відпочинку, порівняно з минулим роком, %</t>
  </si>
  <si>
    <t>в т.ч. дівчаток, %</t>
  </si>
  <si>
    <t xml:space="preserve">1.1.2. Забезпечення оздоровлення та відпочинку дітей з інвалідністю, дітей, які потребують особливих умов для оздоровлення, які є членами збірної команди міста Києва, спортсменами Київського центру з фізичної культури і спорту інвалідів "Інваспорт",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адмінстрації)
</t>
  </si>
  <si>
    <t>Департамент молоді та спорту,
Київський міський центр з фізичної культури і спорту інвалідів "Інваспорт"</t>
  </si>
  <si>
    <t>з них дівчата, %</t>
  </si>
  <si>
    <r>
      <t>1.1.3.  Забезпечення оздоровлення та відпочинку, в першу чергу дітей,  які потребують особливої  соціальної уваги та підтримки,</t>
    </r>
    <r>
      <rPr>
        <sz val="10"/>
        <color indexed="10"/>
        <rFont val="Times New Roman"/>
        <family val="1"/>
        <charset val="204"/>
      </rPr>
      <t xml:space="preserve"> </t>
    </r>
    <r>
      <rPr>
        <sz val="10"/>
        <rFont val="Times New Roman"/>
        <family val="1"/>
        <charset val="204"/>
      </rPr>
      <t xml:space="preserve">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r>
  </si>
  <si>
    <t xml:space="preserve">Служба у справах дітей та сім'ї, Київський міський центр соціальних служб </t>
  </si>
  <si>
    <t xml:space="preserve">1.1.4.  Забезпечення оздоровлення дітей-сиріт та дітей, позбавлених батьківського піклування, вихованців закладів освіти, які перебувають на повному державному утриманні, під час літнього канікулярного періоду терміном до 90 днів,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</si>
  <si>
    <t xml:space="preserve">Служба у справах дітей та сім'ї </t>
  </si>
  <si>
    <t>Обсяг видатків на заходи з оздоровлення дітей, тис. грн</t>
  </si>
  <si>
    <t>Кількість дітей, яким надано послуги з оздоровлення, осіб</t>
  </si>
  <si>
    <t>Середні витрати на оздоровлення однієї дитини, тис. грн</t>
  </si>
  <si>
    <t>Рівень охоплених дітей  заходами з оздоровлення,  %</t>
  </si>
  <si>
    <t>Усього за розділом</t>
  </si>
  <si>
    <t>Розділ 2. Доступність послуг з оздоровлення та відпочинку</t>
  </si>
  <si>
    <t>Розвиток інфраструктури та матеріально-технічної бази для розвитку фізичної культури та спорту, активного відпочинку та оздоровлення</t>
  </si>
  <si>
    <t xml:space="preserve">2.1.1. Забезпечення доступності послуг з оздоровлення та відпочинку шляхом удосконалення та супроводження електронного реєстру оздоровлення та відпочинку дітей міста Києва та розміщення на офіційних веб-сайтах головних розпорядників бюджетних коштів, місцевих органів виконавчої влади інформації про наявність та надання путівок або послуг з оздоровлення та відпочинку дітей до дитячих закладів оздоровлення та відпочинку за рахунок коштів бюджету міста
</t>
  </si>
  <si>
    <t xml:space="preserve">Департамент молоді та спорту,
Департамент освіти і науки,
Служба у справах дітей та сім'ї,
Київський міський центр соціальних служб, 
Київський міський центр з фізичної культури і спорту інвалідів "Інваспорт"
Районні в місті Києві державні адміністрації
</t>
  </si>
  <si>
    <t>Кількість електронних реєстрів, що потребують удосконалення та обслуговування, од.</t>
  </si>
  <si>
    <t>Середня вартість розробки та супроводження електронного реєстру, тис. грн.</t>
  </si>
  <si>
    <t>Всього за розділом 2:</t>
  </si>
  <si>
    <t>Розділ 3. Підтримка дитячих закладів оздоровлення та відпочинку</t>
  </si>
  <si>
    <t xml:space="preserve">3.1.1. Забезпечення оздоровлення та відпочинку дітей,  в тому числі дітей, які потребують особливих умов для оздоровлення на базі позаміського дитячого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</si>
  <si>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Департамент молоді та спорту, позаміський дитячий заклад оздоровлення та відпочинку "Зміна", 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 Києва</t>
  </si>
  <si>
    <t>Обсяг видатків на заходи з оздоровлення та відпочинку, тис. грн.</t>
  </si>
  <si>
    <t>В тому числі на заходи з оздоровлення та відпочинку за рахунок коштів бюджету міста Києва, тис. грн</t>
  </si>
  <si>
    <t>Обсяги видатків на забезпечення належного стану комунальних закладів оздоровлення та відпочинку дітей, тис. грн</t>
  </si>
  <si>
    <t>В тому числі на забезпечення належного  стану комунальних закладів оздоровлення та відпочинку дітей за рахунок коштів бюджету міста Києва, тис. грн.</t>
  </si>
  <si>
    <t>Середні витрати на оздоровлення  та відпочинок однієї дитини, тис. грн.</t>
  </si>
  <si>
    <t>В тому числі на оздоровлення та відпочинок за рахунок коштів бюджету міста Києва, тис. грн</t>
  </si>
  <si>
    <t>Всього за розділом 3:</t>
  </si>
  <si>
    <t>Розділ 4. Збереження та розвиток мережі дитячих закладів оздоровлення та відпочинку</t>
  </si>
  <si>
    <t xml:space="preserve">4.1.1. Вдосконалення матеріально-технічної бази Позаміського диятчого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міста Києва (Закарпатська область, Іршавський район, с. Осій), шляхом надання фінансової підтримки. 
</t>
  </si>
  <si>
    <t>Обсяг видатків на придбання обладнання і предметів довгострокового використання, тис.грн.</t>
  </si>
  <si>
    <r>
      <t xml:space="preserve">4.1.2. Капітальний ремонт  та  благоустрій територій позаміського дитячого закладу оздоровлення та відпочинку "Зміна" (Київська область, Бородянський район, с. Пилиповичі), шляхом надання фінансової підтримки.
</t>
    </r>
    <r>
      <rPr>
        <sz val="10"/>
        <color indexed="17"/>
        <rFont val="Times New Roman"/>
        <family val="1"/>
        <charset val="204"/>
      </rPr>
      <t/>
    </r>
  </si>
  <si>
    <t xml:space="preserve">Департамент молоді та спорту, 
позаміський дитячий заклад оздоровлення та відпочинку "Зміна"
</t>
  </si>
  <si>
    <t>Обсяг видатків на капітальний ремонт, тис.грн.</t>
  </si>
  <si>
    <t>Кількість оздоровчих закладів, од</t>
  </si>
  <si>
    <t>Середні витрати на капітальний ремонт одного закладу, тис. грн</t>
  </si>
  <si>
    <t xml:space="preserve">4.1.3. Капітальний ремонт  та  благоустрій територій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</si>
  <si>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 xml:space="preserve">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м.Києва
</t>
  </si>
  <si>
    <t xml:space="preserve">4.1.4. Реконструкція технічних приміщень позаміського дитячого закладу оздоровлення та відпочинку "Зміна" (Київська область, Бородянський район, с. Пилиповичі) з пристосуванням до сучасних вимог під спортивні зали. </t>
  </si>
  <si>
    <t>Департамент молоді та спорту, позаміський дитячий заклад оздоровлення та відпочинку "Зміна"</t>
  </si>
  <si>
    <t>Обсяг фінансових ресурсів на реконструкцію дитячих закладів оздоровлення та відпочинку, тис.грн.</t>
  </si>
  <si>
    <t>Кількість відвідувачів, од.</t>
  </si>
  <si>
    <t>Середні витрати на реконструкцію одного закладу, тис. грн</t>
  </si>
  <si>
    <t>Всього за розділом 4:</t>
  </si>
  <si>
    <t>УСЬОГО ЗА ПРОГРАМОЮ:</t>
  </si>
  <si>
    <t xml:space="preserve">1.1.8. Заохочення кращих спортсменів міста  Києва та їх тренерів шляхом виплат винагород спортсменам міста Києва та їх тренерам-викладачам, які посіли 1 - 6 місця на Олімпійських, Паралімпійських та Дефлімпійських іграх та чемпіонам, призерам спортивних змагань міжнародного, Всеукраїнського, міського рівня та виплат стипендій голови Київської міської державної адміністрації видатним спортсменам міста Києва, відповідно до окремих
</t>
  </si>
  <si>
    <t>розпоряджень виконавчого органу Київської міської рад  (Київської міської державної адміністрації) та інше. Поліпшення житлових умов для провідних спортсменів - киян та їх тренерів, переможців та призерів Олімпійських, Паралімпійських і Дефлімпійських ігор, Європейських ігор, чемпіонатів світу.</t>
  </si>
  <si>
    <t>комплексної міської цільової програми "Молодь та спорт столиці" на 2022-2024 роки</t>
  </si>
</sst>
</file>

<file path=xl/styles.xml><?xml version="1.0" encoding="utf-8"?>
<styleSheet xmlns="http://schemas.openxmlformats.org/spreadsheetml/2006/main">
  <numFmts count="4">
    <numFmt numFmtId="164" formatCode="0.0"/>
    <numFmt numFmtId="165" formatCode="#,##0.0"/>
    <numFmt numFmtId="166" formatCode="0.0000"/>
    <numFmt numFmtId="167" formatCode="#,##0.00_ ;[Red]\-#,##0.00\ "/>
  </numFmts>
  <fonts count="23">
    <font>
      <sz val="11"/>
      <color theme="1"/>
      <name val="Calibri"/>
      <family val="2"/>
      <scheme val="minor"/>
    </font>
    <font>
      <sz val="10"/>
      <name val="Times New Roman"/>
      <family val="1"/>
      <charset val="204"/>
    </font>
    <font>
      <b/>
      <sz val="14"/>
      <name val="Times New Roman"/>
      <family val="1"/>
      <charset val="204"/>
    </font>
    <font>
      <sz val="12"/>
      <name val="Arial"/>
      <family val="2"/>
      <charset val="204"/>
    </font>
    <font>
      <b/>
      <sz val="10"/>
      <name val="Times New Roman"/>
      <family val="1"/>
      <charset val="204"/>
    </font>
    <font>
      <sz val="10"/>
      <color indexed="8"/>
      <name val="Times New Roman"/>
      <family val="1"/>
      <charset val="204"/>
    </font>
    <font>
      <sz val="10"/>
      <name val="Arial"/>
      <family val="2"/>
      <charset val="204"/>
    </font>
    <font>
      <sz val="10"/>
      <color indexed="10"/>
      <name val="Times New Roman"/>
      <family val="1"/>
      <charset val="204"/>
    </font>
    <font>
      <b/>
      <sz val="10"/>
      <color indexed="8"/>
      <name val="Times New Roman"/>
      <family val="1"/>
      <charset val="204"/>
    </font>
    <font>
      <sz val="10"/>
      <color indexed="10"/>
      <name val="Arial"/>
      <family val="2"/>
      <charset val="204"/>
    </font>
    <font>
      <sz val="10"/>
      <color indexed="62"/>
      <name val="Times New Roman"/>
      <family val="1"/>
      <charset val="204"/>
    </font>
    <font>
      <sz val="11"/>
      <color indexed="8"/>
      <name val="Calibri"/>
      <family val="2"/>
      <charset val="204"/>
    </font>
    <font>
      <b/>
      <sz val="9.5"/>
      <name val="Times New Roman"/>
      <family val="1"/>
      <charset val="204"/>
    </font>
    <font>
      <b/>
      <sz val="12"/>
      <name val="Times New Roman"/>
      <family val="1"/>
      <charset val="204"/>
    </font>
    <font>
      <sz val="9"/>
      <color indexed="8"/>
      <name val="Calibri"/>
      <family val="2"/>
      <charset val="204"/>
    </font>
    <font>
      <sz val="10"/>
      <color indexed="60"/>
      <name val="Times New Roman"/>
      <family val="1"/>
      <charset val="204"/>
    </font>
    <font>
      <sz val="10"/>
      <color indexed="17"/>
      <name val="Times New Roman"/>
      <family val="1"/>
      <charset val="204"/>
    </font>
    <font>
      <sz val="9"/>
      <name val="Calibri"/>
      <family val="2"/>
      <charset val="204"/>
    </font>
    <font>
      <sz val="9"/>
      <name val="Times New Roman"/>
      <family val="1"/>
      <charset val="204"/>
    </font>
    <font>
      <sz val="10"/>
      <name val="Calibri"/>
      <family val="2"/>
      <charset val="204"/>
    </font>
    <font>
      <strike/>
      <sz val="10"/>
      <name val="Times New Roman"/>
      <family val="1"/>
      <charset val="204"/>
    </font>
    <font>
      <sz val="9.5"/>
      <name val="Times New Roman"/>
      <family val="1"/>
      <charset val="204"/>
    </font>
    <font>
      <sz val="12"/>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1" fillId="0" borderId="0"/>
  </cellStyleXfs>
  <cellXfs count="642">
    <xf numFmtId="0" fontId="0" fillId="0" borderId="0" xfId="0"/>
    <xf numFmtId="2" fontId="1" fillId="2" borderId="0" xfId="0" applyNumberFormat="1" applyFont="1" applyFill="1" applyAlignment="1">
      <alignment vertical="center" wrapText="1"/>
    </xf>
    <xf numFmtId="0" fontId="0" fillId="2" borderId="0" xfId="0" applyFill="1"/>
    <xf numFmtId="0" fontId="3" fillId="2" borderId="0" xfId="0" applyFont="1" applyFill="1"/>
    <xf numFmtId="0" fontId="4" fillId="2" borderId="1" xfId="0" applyFont="1" applyFill="1" applyBorder="1" applyAlignment="1">
      <alignment horizontal="center" vertical="center" wrapText="1"/>
    </xf>
    <xf numFmtId="0" fontId="1" fillId="2" borderId="10"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2" xfId="0" applyFont="1" applyFill="1" applyBorder="1" applyAlignment="1">
      <alignment horizontal="right" vertical="center" wrapText="1"/>
    </xf>
    <xf numFmtId="4" fontId="1" fillId="2" borderId="3" xfId="0" applyNumberFormat="1" applyFont="1" applyFill="1" applyBorder="1" applyAlignment="1">
      <alignment horizontal="center" vertical="center" wrapText="1"/>
    </xf>
    <xf numFmtId="164" fontId="4" fillId="2" borderId="1" xfId="0" applyNumberFormat="1" applyFont="1" applyFill="1" applyBorder="1" applyAlignment="1">
      <alignment vertical="center" wrapText="1"/>
    </xf>
    <xf numFmtId="164" fontId="1" fillId="2" borderId="5" xfId="0" applyNumberFormat="1" applyFont="1" applyFill="1" applyBorder="1" applyAlignment="1">
      <alignment horizontal="center" vertical="center" wrapText="1"/>
    </xf>
    <xf numFmtId="164" fontId="1" fillId="2" borderId="6" xfId="0" applyNumberFormat="1" applyFont="1" applyFill="1" applyBorder="1" applyAlignment="1">
      <alignment horizontal="center" vertical="center" wrapText="1"/>
    </xf>
    <xf numFmtId="0" fontId="1" fillId="2" borderId="12" xfId="0" applyFont="1" applyFill="1" applyBorder="1" applyAlignment="1">
      <alignment horizontal="center" vertical="top" wrapText="1"/>
    </xf>
    <xf numFmtId="0" fontId="1" fillId="2" borderId="11" xfId="0" applyFont="1" applyFill="1" applyBorder="1" applyAlignment="1"/>
    <xf numFmtId="0" fontId="1" fillId="2" borderId="11" xfId="0" applyFont="1" applyFill="1" applyBorder="1" applyAlignment="1">
      <alignment horizontal="right" vertical="center"/>
    </xf>
    <xf numFmtId="4" fontId="1" fillId="2" borderId="13" xfId="0" applyNumberFormat="1" applyFont="1" applyFill="1" applyBorder="1" applyAlignment="1">
      <alignment horizontal="center" vertical="center"/>
    </xf>
    <xf numFmtId="164" fontId="5" fillId="2" borderId="1" xfId="0" applyNumberFormat="1" applyFont="1" applyFill="1" applyBorder="1" applyAlignment="1">
      <alignment horizontal="justify" vertical="center" wrapText="1"/>
    </xf>
    <xf numFmtId="165" fontId="1" fillId="2" borderId="6"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0" fontId="1" fillId="2" borderId="12" xfId="0" applyFont="1" applyFill="1" applyBorder="1"/>
    <xf numFmtId="164" fontId="4" fillId="2" borderId="1" xfId="0" applyNumberFormat="1" applyFont="1" applyFill="1" applyBorder="1" applyAlignment="1">
      <alignment horizontal="justify" vertical="center" wrapText="1"/>
    </xf>
    <xf numFmtId="1" fontId="1" fillId="2" borderId="6"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6" fillId="2" borderId="11" xfId="0" applyFont="1" applyFill="1" applyBorder="1" applyAlignment="1"/>
    <xf numFmtId="0" fontId="6" fillId="2" borderId="11" xfId="0" applyFont="1" applyFill="1" applyBorder="1" applyAlignment="1">
      <alignment vertical="center"/>
    </xf>
    <xf numFmtId="0" fontId="6" fillId="2" borderId="13" xfId="0" applyFont="1" applyFill="1" applyBorder="1" applyAlignment="1">
      <alignment vertical="center"/>
    </xf>
    <xf numFmtId="3" fontId="1" fillId="2" borderId="6"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6" fillId="2" borderId="11" xfId="0" applyFont="1" applyFill="1" applyBorder="1"/>
    <xf numFmtId="0" fontId="6" fillId="2" borderId="13" xfId="0" applyFont="1" applyFill="1" applyBorder="1"/>
    <xf numFmtId="166" fontId="1" fillId="2" borderId="5" xfId="0" applyNumberFormat="1" applyFont="1" applyFill="1" applyBorder="1" applyAlignment="1">
      <alignment horizontal="center" vertical="center" wrapText="1"/>
    </xf>
    <xf numFmtId="166" fontId="1" fillId="2" borderId="6" xfId="0" applyNumberFormat="1" applyFont="1" applyFill="1" applyBorder="1" applyAlignment="1">
      <alignment horizontal="center" vertical="center" wrapText="1"/>
    </xf>
    <xf numFmtId="164" fontId="1" fillId="2" borderId="1" xfId="0" applyNumberFormat="1" applyFont="1" applyFill="1" applyBorder="1" applyAlignment="1">
      <alignment horizontal="justify" vertical="center" wrapText="1"/>
    </xf>
    <xf numFmtId="4" fontId="1" fillId="2" borderId="6" xfId="0" applyNumberFormat="1" applyFont="1" applyFill="1" applyBorder="1" applyAlignment="1">
      <alignment horizontal="center" vertical="center" wrapText="1"/>
    </xf>
    <xf numFmtId="0" fontId="6" fillId="2" borderId="12" xfId="0" applyFont="1" applyFill="1" applyBorder="1" applyAlignment="1">
      <alignment vertical="top" wrapText="1"/>
    </xf>
    <xf numFmtId="165" fontId="5" fillId="2" borderId="6"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3"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3" xfId="0" applyFont="1" applyFill="1" applyBorder="1" applyAlignment="1">
      <alignment horizontal="justify" vertical="top" wrapText="1"/>
    </xf>
    <xf numFmtId="164" fontId="1" fillId="2" borderId="10" xfId="0" applyNumberFormat="1" applyFont="1" applyFill="1" applyBorder="1" applyAlignment="1">
      <alignment horizontal="justify" vertical="center" wrapText="1"/>
    </xf>
    <xf numFmtId="165" fontId="1" fillId="2" borderId="3" xfId="0" applyNumberFormat="1" applyFont="1" applyFill="1" applyBorder="1" applyAlignment="1">
      <alignment horizontal="center" vertical="center" wrapText="1"/>
    </xf>
    <xf numFmtId="165" fontId="1" fillId="2" borderId="10" xfId="0" applyNumberFormat="1" applyFont="1" applyFill="1" applyBorder="1" applyAlignment="1">
      <alignment horizontal="center" vertical="center" wrapText="1"/>
    </xf>
    <xf numFmtId="0" fontId="6" fillId="2" borderId="14" xfId="0" applyFont="1" applyFill="1" applyBorder="1" applyAlignment="1">
      <alignment vertical="top" wrapText="1"/>
    </xf>
    <xf numFmtId="0" fontId="1" fillId="2" borderId="8" xfId="0" applyFont="1" applyFill="1" applyBorder="1" applyAlignment="1">
      <alignment horizontal="justify" vertical="top" wrapText="1"/>
    </xf>
    <xf numFmtId="0" fontId="1" fillId="2" borderId="8"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7" xfId="0" applyFont="1" applyFill="1" applyBorder="1" applyAlignment="1">
      <alignment horizontal="right" vertical="center"/>
    </xf>
    <xf numFmtId="0" fontId="1" fillId="2" borderId="12" xfId="0" applyFont="1" applyFill="1" applyBorder="1" applyAlignment="1">
      <alignment vertical="top" wrapText="1"/>
    </xf>
    <xf numFmtId="0" fontId="1" fillId="2" borderId="12" xfId="0" applyFont="1" applyFill="1" applyBorder="1" applyAlignment="1">
      <alignment horizontal="justify" vertical="top" wrapText="1"/>
    </xf>
    <xf numFmtId="164" fontId="4" fillId="2" borderId="14" xfId="0" applyNumberFormat="1" applyFont="1" applyFill="1" applyBorder="1" applyAlignment="1">
      <alignment horizontal="justify" vertical="center" wrapText="1"/>
    </xf>
    <xf numFmtId="164" fontId="1" fillId="2" borderId="15" xfId="0" applyNumberFormat="1" applyFont="1" applyFill="1" applyBorder="1" applyAlignment="1">
      <alignment horizontal="center" vertical="center" wrapText="1"/>
    </xf>
    <xf numFmtId="164" fontId="1" fillId="2" borderId="8" xfId="0" applyNumberFormat="1" applyFont="1" applyFill="1" applyBorder="1" applyAlignment="1">
      <alignment horizontal="center" vertical="center" wrapText="1"/>
    </xf>
    <xf numFmtId="0" fontId="1" fillId="2" borderId="14" xfId="0" applyFont="1" applyFill="1" applyBorder="1" applyAlignment="1">
      <alignment vertical="top" wrapText="1"/>
    </xf>
    <xf numFmtId="0" fontId="1" fillId="2" borderId="14" xfId="0" applyFont="1" applyFill="1" applyBorder="1" applyAlignment="1">
      <alignment horizontal="justify" vertical="top" wrapText="1"/>
    </xf>
    <xf numFmtId="1" fontId="5" fillId="2" borderId="6"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0" fontId="6" fillId="2" borderId="11" xfId="0" applyFont="1" applyFill="1" applyBorder="1" applyAlignment="1">
      <alignment horizontal="center" vertical="top" wrapText="1"/>
    </xf>
    <xf numFmtId="0" fontId="6" fillId="2" borderId="13" xfId="0" applyFont="1" applyFill="1" applyBorder="1" applyAlignment="1">
      <alignment horizontal="center" vertical="top" wrapText="1"/>
    </xf>
    <xf numFmtId="3" fontId="5" fillId="2" borderId="6"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164" fontId="1" fillId="2" borderId="9"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64" fontId="1" fillId="2" borderId="0" xfId="0" applyNumberFormat="1" applyFont="1" applyFill="1" applyBorder="1" applyAlignment="1">
      <alignment horizontal="center" vertical="center" wrapText="1"/>
    </xf>
    <xf numFmtId="164" fontId="1" fillId="2" borderId="13" xfId="0" applyNumberFormat="1" applyFont="1" applyFill="1" applyBorder="1" applyAlignment="1">
      <alignment horizontal="center" vertical="center" wrapText="1"/>
    </xf>
    <xf numFmtId="164" fontId="8" fillId="2" borderId="12" xfId="0" applyNumberFormat="1" applyFont="1" applyFill="1" applyBorder="1" applyAlignment="1">
      <alignment horizontal="justify" vertical="center" wrapText="1"/>
    </xf>
    <xf numFmtId="0" fontId="6" fillId="2" borderId="12" xfId="0" applyFont="1" applyFill="1" applyBorder="1" applyAlignment="1">
      <alignment horizontal="center" vertical="top" wrapText="1"/>
    </xf>
    <xf numFmtId="164" fontId="4" fillId="2" borderId="12" xfId="0" applyNumberFormat="1" applyFont="1" applyFill="1" applyBorder="1" applyAlignment="1">
      <alignment horizontal="justify" vertical="center" wrapText="1"/>
    </xf>
    <xf numFmtId="164" fontId="4" fillId="2" borderId="12" xfId="0" applyNumberFormat="1" applyFont="1" applyFill="1" applyBorder="1" applyAlignment="1">
      <alignment vertical="center" wrapText="1"/>
    </xf>
    <xf numFmtId="0" fontId="6" fillId="2" borderId="14" xfId="0" applyFont="1" applyFill="1" applyBorder="1" applyAlignment="1">
      <alignment horizontal="center" vertical="top" wrapText="1"/>
    </xf>
    <xf numFmtId="0" fontId="4" fillId="2" borderId="2" xfId="0" applyFont="1" applyFill="1" applyBorder="1" applyAlignment="1">
      <alignment horizontal="right" vertical="center" wrapText="1"/>
    </xf>
    <xf numFmtId="4" fontId="4" fillId="2" borderId="3" xfId="0" applyNumberFormat="1" applyFont="1" applyFill="1" applyBorder="1" applyAlignment="1">
      <alignment horizontal="center" vertical="center" wrapText="1"/>
    </xf>
    <xf numFmtId="0" fontId="4" fillId="2" borderId="11"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1" fillId="2" borderId="0" xfId="0" applyFont="1" applyFill="1" applyBorder="1" applyAlignment="1">
      <alignment horizontal="right" vertical="center"/>
    </xf>
    <xf numFmtId="0" fontId="1" fillId="2" borderId="0" xfId="0" applyFont="1" applyFill="1" applyBorder="1" applyAlignment="1">
      <alignment horizontal="center" vertical="center" wrapText="1"/>
    </xf>
    <xf numFmtId="0" fontId="4" fillId="2" borderId="11" xfId="0" applyFont="1" applyFill="1" applyBorder="1" applyAlignment="1">
      <alignment horizontal="right" vertical="center"/>
    </xf>
    <xf numFmtId="4" fontId="4" fillId="2" borderId="13" xfId="0" applyNumberFormat="1" applyFont="1" applyFill="1" applyBorder="1" applyAlignment="1">
      <alignment horizontal="center" vertical="center"/>
    </xf>
    <xf numFmtId="165" fontId="4" fillId="2" borderId="0"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1" xfId="0" applyFont="1" applyFill="1" applyBorder="1" applyAlignment="1">
      <alignment horizontal="right" vertical="center" wrapText="1"/>
    </xf>
    <xf numFmtId="4" fontId="4" fillId="2" borderId="13" xfId="0" applyNumberFormat="1" applyFont="1" applyFill="1" applyBorder="1" applyAlignment="1">
      <alignment horizontal="center" vertical="center" wrapText="1"/>
    </xf>
    <xf numFmtId="0" fontId="1" fillId="2" borderId="11" xfId="0" applyFont="1" applyFill="1" applyBorder="1" applyAlignment="1">
      <alignment horizontal="right" vertical="center" wrapText="1"/>
    </xf>
    <xf numFmtId="4" fontId="1" fillId="2" borderId="13" xfId="0" applyNumberFormat="1" applyFont="1" applyFill="1" applyBorder="1" applyAlignment="1">
      <alignment horizontal="center" vertical="center" wrapText="1"/>
    </xf>
    <xf numFmtId="165" fontId="1" fillId="2" borderId="0" xfId="0" applyNumberFormat="1" applyFont="1" applyFill="1" applyBorder="1" applyAlignment="1">
      <alignment horizontal="center" vertical="center" wrapText="1"/>
    </xf>
    <xf numFmtId="0" fontId="1" fillId="2" borderId="13" xfId="0" applyFont="1" applyFill="1" applyBorder="1" applyAlignment="1">
      <alignment vertical="top" wrapText="1"/>
    </xf>
    <xf numFmtId="0" fontId="1" fillId="2" borderId="11" xfId="0" applyFont="1" applyFill="1" applyBorder="1" applyAlignment="1">
      <alignment horizontal="center" wrapText="1"/>
    </xf>
    <xf numFmtId="0" fontId="1" fillId="2" borderId="11" xfId="0" applyFont="1" applyFill="1" applyBorder="1" applyAlignment="1">
      <alignment wrapText="1"/>
    </xf>
    <xf numFmtId="165" fontId="5" fillId="2" borderId="3" xfId="0" applyNumberFormat="1" applyFont="1" applyFill="1" applyBorder="1" applyAlignment="1">
      <alignment horizontal="center" vertical="center" wrapText="1"/>
    </xf>
    <xf numFmtId="165" fontId="5" fillId="2" borderId="10" xfId="0" applyNumberFormat="1" applyFont="1" applyFill="1" applyBorder="1" applyAlignment="1">
      <alignment horizontal="center" vertical="center" wrapText="1"/>
    </xf>
    <xf numFmtId="0" fontId="1" fillId="2" borderId="0" xfId="0" applyFont="1" applyFill="1" applyBorder="1" applyAlignment="1">
      <alignment vertical="center"/>
    </xf>
    <xf numFmtId="0" fontId="4" fillId="2" borderId="7" xfId="0" applyFont="1" applyFill="1" applyBorder="1" applyAlignment="1">
      <alignment vertical="center"/>
    </xf>
    <xf numFmtId="0" fontId="4" fillId="2" borderId="15" xfId="0" applyFont="1" applyFill="1" applyBorder="1" applyAlignment="1">
      <alignment vertical="center"/>
    </xf>
    <xf numFmtId="0" fontId="4" fillId="2" borderId="15" xfId="0" applyFont="1" applyFill="1" applyBorder="1" applyAlignment="1">
      <alignment horizontal="right" vertical="center"/>
    </xf>
    <xf numFmtId="0" fontId="1" fillId="2" borderId="15" xfId="0" applyFont="1" applyFill="1" applyBorder="1" applyAlignment="1">
      <alignment horizontal="right" vertical="center"/>
    </xf>
    <xf numFmtId="0" fontId="1" fillId="2" borderId="15" xfId="0" applyFont="1" applyFill="1" applyBorder="1" applyAlignment="1">
      <alignment horizontal="center" vertical="center" wrapText="1"/>
    </xf>
    <xf numFmtId="0" fontId="4" fillId="2" borderId="7" xfId="0" applyFont="1" applyFill="1" applyBorder="1" applyAlignment="1">
      <alignment horizontal="right" vertical="center"/>
    </xf>
    <xf numFmtId="4" fontId="4" fillId="2" borderId="8"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wrapText="1"/>
    </xf>
    <xf numFmtId="0" fontId="4" fillId="2" borderId="8" xfId="0" applyFont="1" applyFill="1" applyBorder="1" applyAlignment="1">
      <alignment horizontal="center" vertical="center"/>
    </xf>
    <xf numFmtId="0" fontId="1" fillId="2" borderId="9" xfId="0" applyFont="1" applyFill="1" applyBorder="1" applyAlignment="1">
      <alignment horizontal="center" vertical="top" wrapText="1"/>
    </xf>
    <xf numFmtId="0" fontId="1" fillId="2" borderId="0" xfId="0" applyFont="1" applyFill="1" applyBorder="1" applyAlignment="1">
      <alignment vertical="top" wrapText="1"/>
    </xf>
    <xf numFmtId="164" fontId="5" fillId="2" borderId="6" xfId="0" applyNumberFormat="1" applyFont="1" applyFill="1" applyBorder="1" applyAlignment="1">
      <alignment horizontal="justify" vertical="center" wrapText="1"/>
    </xf>
    <xf numFmtId="165" fontId="5" fillId="2" borderId="13" xfId="0" applyNumberFormat="1" applyFont="1" applyFill="1" applyBorder="1" applyAlignment="1">
      <alignment horizontal="center" vertical="center" wrapText="1"/>
    </xf>
    <xf numFmtId="165" fontId="5" fillId="2" borderId="12" xfId="0" applyNumberFormat="1" applyFont="1" applyFill="1" applyBorder="1" applyAlignment="1">
      <alignment horizontal="center" vertical="center" wrapText="1"/>
    </xf>
    <xf numFmtId="164" fontId="4" fillId="2" borderId="6" xfId="0" applyNumberFormat="1" applyFont="1" applyFill="1" applyBorder="1" applyAlignment="1">
      <alignment horizontal="justify" vertical="center" wrapText="1"/>
    </xf>
    <xf numFmtId="165" fontId="1" fillId="2" borderId="5" xfId="0" applyNumberFormat="1" applyFont="1" applyFill="1" applyBorder="1" applyAlignment="1">
      <alignment horizontal="center" vertical="center" wrapText="1"/>
    </xf>
    <xf numFmtId="0" fontId="9" fillId="2" borderId="12" xfId="0" applyFont="1" applyFill="1" applyBorder="1" applyAlignment="1">
      <alignment horizontal="center" vertical="top" wrapText="1"/>
    </xf>
    <xf numFmtId="0" fontId="1" fillId="2" borderId="0" xfId="0" applyFont="1" applyFill="1" applyBorder="1" applyAlignment="1">
      <alignment horizontal="center" vertical="top" wrapText="1"/>
    </xf>
    <xf numFmtId="1" fontId="1" fillId="2" borderId="5" xfId="0" applyNumberFormat="1" applyFont="1" applyFill="1" applyBorder="1" applyAlignment="1">
      <alignment horizontal="center" vertical="center" wrapText="1"/>
    </xf>
    <xf numFmtId="0" fontId="1" fillId="2" borderId="13" xfId="0" applyFont="1" applyFill="1" applyBorder="1" applyAlignment="1">
      <alignment horizontal="justify" vertical="center" wrapText="1"/>
    </xf>
    <xf numFmtId="0" fontId="7" fillId="2" borderId="13" xfId="0" applyFont="1" applyFill="1" applyBorder="1" applyAlignment="1">
      <alignment horizontal="justify" vertical="top" wrapText="1"/>
    </xf>
    <xf numFmtId="164" fontId="1" fillId="2" borderId="6" xfId="0" applyNumberFormat="1" applyFont="1" applyFill="1" applyBorder="1" applyAlignment="1">
      <alignment horizontal="justify" vertical="center" wrapText="1"/>
    </xf>
    <xf numFmtId="164" fontId="4" fillId="2" borderId="3" xfId="0" applyNumberFormat="1" applyFont="1" applyFill="1" applyBorder="1" applyAlignment="1">
      <alignment vertical="center" wrapText="1"/>
    </xf>
    <xf numFmtId="0" fontId="1" fillId="2" borderId="6" xfId="0" applyFont="1" applyFill="1" applyBorder="1" applyAlignment="1">
      <alignment horizontal="justify" vertical="center" wrapText="1"/>
    </xf>
    <xf numFmtId="0" fontId="1" fillId="2" borderId="0" xfId="0" applyFont="1" applyFill="1" applyBorder="1" applyAlignment="1">
      <alignment horizontal="justify" vertical="center" wrapText="1"/>
    </xf>
    <xf numFmtId="165" fontId="7" fillId="2" borderId="0" xfId="0" applyNumberFormat="1" applyFont="1" applyFill="1" applyBorder="1" applyAlignment="1">
      <alignment horizontal="center" vertical="center" wrapText="1"/>
    </xf>
    <xf numFmtId="165" fontId="7" fillId="2" borderId="13" xfId="0" applyNumberFormat="1" applyFont="1" applyFill="1" applyBorder="1" applyAlignment="1">
      <alignment horizontal="center" vertical="center" wrapText="1"/>
    </xf>
    <xf numFmtId="0" fontId="1" fillId="2" borderId="0" xfId="0" applyFont="1" applyFill="1" applyBorder="1" applyAlignment="1">
      <alignment horizontal="left" vertical="top" wrapText="1"/>
    </xf>
    <xf numFmtId="165" fontId="4" fillId="2" borderId="9"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0" xfId="0" applyFont="1" applyFill="1" applyBorder="1" applyAlignment="1">
      <alignment vertical="top"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top" wrapText="1"/>
    </xf>
    <xf numFmtId="0" fontId="1" fillId="2" borderId="15" xfId="0" applyFont="1" applyFill="1" applyBorder="1" applyAlignment="1">
      <alignment horizontal="center" vertical="top" wrapText="1"/>
    </xf>
    <xf numFmtId="4" fontId="4" fillId="2" borderId="8" xfId="0" applyNumberFormat="1" applyFont="1" applyFill="1" applyBorder="1" applyAlignment="1">
      <alignment horizontal="center" vertical="center" wrapText="1"/>
    </xf>
    <xf numFmtId="1" fontId="5" fillId="2" borderId="8" xfId="0" applyNumberFormat="1" applyFont="1" applyFill="1" applyBorder="1" applyAlignment="1">
      <alignment horizontal="center" vertical="center" wrapText="1"/>
    </xf>
    <xf numFmtId="1" fontId="5" fillId="2" borderId="14" xfId="0" applyNumberFormat="1"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3" fontId="5" fillId="2" borderId="14" xfId="0" applyNumberFormat="1" applyFont="1" applyFill="1" applyBorder="1" applyAlignment="1">
      <alignment horizontal="center" vertical="center" wrapText="1"/>
    </xf>
    <xf numFmtId="164" fontId="5" fillId="2" borderId="10" xfId="0" applyNumberFormat="1" applyFont="1" applyFill="1" applyBorder="1" applyAlignment="1">
      <alignment horizontal="justify" vertical="center" wrapText="1"/>
    </xf>
    <xf numFmtId="0" fontId="4" fillId="2" borderId="2" xfId="0" applyFont="1" applyFill="1" applyBorder="1" applyAlignment="1">
      <alignment vertical="center"/>
    </xf>
    <xf numFmtId="0" fontId="1" fillId="2" borderId="9" xfId="0" applyFont="1" applyFill="1" applyBorder="1" applyAlignment="1">
      <alignment vertical="center"/>
    </xf>
    <xf numFmtId="0" fontId="4" fillId="2" borderId="11" xfId="1" applyFont="1" applyFill="1" applyBorder="1" applyAlignment="1">
      <alignment horizontal="center" vertical="top" wrapText="1"/>
    </xf>
    <xf numFmtId="0" fontId="4" fillId="2" borderId="0" xfId="1" applyFont="1" applyFill="1" applyBorder="1" applyAlignment="1">
      <alignment horizontal="justify" vertical="top" wrapText="1"/>
    </xf>
    <xf numFmtId="0" fontId="4" fillId="2" borderId="0" xfId="1" applyFont="1" applyFill="1" applyBorder="1" applyAlignment="1">
      <alignment horizontal="center" vertical="top" wrapText="1"/>
    </xf>
    <xf numFmtId="0" fontId="4" fillId="2" borderId="0" xfId="1" applyFont="1" applyFill="1" applyBorder="1" applyAlignment="1">
      <alignment horizontal="left" vertical="top" wrapText="1"/>
    </xf>
    <xf numFmtId="0" fontId="4" fillId="2" borderId="0"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5" fillId="2" borderId="0" xfId="1" applyFont="1" applyFill="1" applyAlignment="1">
      <alignment horizontal="left" vertical="top"/>
    </xf>
    <xf numFmtId="0" fontId="4" fillId="2" borderId="0" xfId="1" applyFont="1" applyFill="1" applyBorder="1" applyAlignment="1">
      <alignment horizontal="right" vertical="center" wrapText="1"/>
    </xf>
    <xf numFmtId="4" fontId="12" fillId="2" borderId="0" xfId="1" applyNumberFormat="1" applyFont="1" applyFill="1" applyBorder="1" applyAlignment="1">
      <alignment horizontal="center" vertical="center" wrapText="1"/>
    </xf>
    <xf numFmtId="0" fontId="1" fillId="2" borderId="6" xfId="0" applyFont="1" applyFill="1" applyBorder="1" applyAlignment="1">
      <alignment vertical="top" wrapText="1"/>
    </xf>
    <xf numFmtId="0" fontId="1" fillId="2" borderId="0" xfId="0" applyFont="1" applyFill="1" applyBorder="1" applyAlignment="1">
      <alignment horizontal="justify" vertical="top"/>
    </xf>
    <xf numFmtId="165" fontId="1" fillId="2" borderId="13" xfId="0" applyNumberFormat="1" applyFont="1" applyFill="1" applyBorder="1" applyAlignment="1">
      <alignment horizontal="center" vertical="center" wrapText="1"/>
    </xf>
    <xf numFmtId="165" fontId="1" fillId="2" borderId="12" xfId="0" applyNumberFormat="1"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11" xfId="0" applyFont="1" applyFill="1" applyBorder="1" applyAlignment="1">
      <alignment horizontal="center" vertical="top"/>
    </xf>
    <xf numFmtId="0" fontId="1" fillId="2" borderId="11" xfId="0" applyFont="1" applyFill="1" applyBorder="1" applyAlignment="1">
      <alignment horizontal="justify" vertical="top"/>
    </xf>
    <xf numFmtId="0" fontId="1" fillId="2" borderId="13" xfId="0" applyFont="1" applyFill="1" applyBorder="1" applyAlignment="1">
      <alignment horizontal="justify" vertical="top"/>
    </xf>
    <xf numFmtId="165" fontId="1" fillId="2" borderId="13" xfId="0" applyNumberFormat="1" applyFont="1" applyFill="1" applyBorder="1" applyAlignment="1">
      <alignment horizontal="justify" vertical="center" wrapText="1"/>
    </xf>
    <xf numFmtId="4" fontId="1" fillId="2" borderId="5" xfId="1" applyNumberFormat="1" applyFont="1" applyFill="1" applyBorder="1" applyAlignment="1">
      <alignment horizontal="center" vertical="center" wrapText="1"/>
    </xf>
    <xf numFmtId="4" fontId="1" fillId="2" borderId="6" xfId="1" applyNumberFormat="1" applyFont="1" applyFill="1" applyBorder="1" applyAlignment="1">
      <alignment horizontal="center" vertical="center" wrapText="1"/>
    </xf>
    <xf numFmtId="167" fontId="5" fillId="2" borderId="8" xfId="1" applyNumberFormat="1" applyFont="1" applyFill="1" applyBorder="1" applyAlignment="1">
      <alignment horizontal="justify" vertical="center" wrapText="1"/>
    </xf>
    <xf numFmtId="4" fontId="5" fillId="2" borderId="8" xfId="1" applyNumberFormat="1" applyFont="1" applyFill="1" applyBorder="1" applyAlignment="1">
      <alignment horizontal="center" vertical="center" wrapText="1"/>
    </xf>
    <xf numFmtId="4" fontId="5" fillId="2" borderId="14" xfId="1" applyNumberFormat="1" applyFont="1" applyFill="1" applyBorder="1" applyAlignment="1">
      <alignment horizontal="center" vertical="center" wrapText="1"/>
    </xf>
    <xf numFmtId="164" fontId="8" fillId="2" borderId="6" xfId="0" applyNumberFormat="1" applyFont="1" applyFill="1" applyBorder="1" applyAlignment="1">
      <alignment horizontal="justify"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164" fontId="5" fillId="2" borderId="13" xfId="0" applyNumberFormat="1" applyFont="1" applyFill="1" applyBorder="1" applyAlignment="1">
      <alignment horizontal="justify" vertical="center" wrapText="1"/>
    </xf>
    <xf numFmtId="165" fontId="5" fillId="2" borderId="13" xfId="0" applyNumberFormat="1" applyFont="1" applyFill="1" applyBorder="1" applyAlignment="1">
      <alignment horizontal="justify" vertical="center" wrapText="1"/>
    </xf>
    <xf numFmtId="164" fontId="5" fillId="2" borderId="13" xfId="0" applyNumberFormat="1" applyFont="1" applyFill="1" applyBorder="1" applyAlignment="1">
      <alignment horizontal="center" vertical="center" wrapText="1"/>
    </xf>
    <xf numFmtId="164" fontId="5" fillId="2" borderId="12" xfId="0" applyNumberFormat="1" applyFont="1" applyFill="1" applyBorder="1" applyAlignment="1">
      <alignment horizontal="center" vertical="center" wrapText="1"/>
    </xf>
    <xf numFmtId="0" fontId="4" fillId="2" borderId="9" xfId="1" applyFont="1" applyFill="1" applyBorder="1" applyAlignment="1">
      <alignment horizontal="left" vertical="top" wrapText="1"/>
    </xf>
    <xf numFmtId="0" fontId="4" fillId="2" borderId="9"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2" xfId="1" applyFont="1" applyFill="1" applyBorder="1" applyAlignment="1">
      <alignment horizontal="center" vertical="top" wrapText="1"/>
    </xf>
    <xf numFmtId="0" fontId="4" fillId="2" borderId="9" xfId="1" applyFont="1" applyFill="1" applyBorder="1" applyAlignment="1">
      <alignment horizontal="justify" vertical="top" wrapText="1"/>
    </xf>
    <xf numFmtId="0" fontId="4" fillId="2" borderId="9" xfId="1" applyFont="1" applyFill="1" applyBorder="1" applyAlignment="1">
      <alignment horizontal="center" vertical="top" wrapText="1"/>
    </xf>
    <xf numFmtId="165" fontId="1" fillId="2" borderId="15" xfId="0" applyNumberFormat="1" applyFont="1" applyFill="1" applyBorder="1" applyAlignment="1">
      <alignment horizontal="center" vertical="center" wrapText="1"/>
    </xf>
    <xf numFmtId="0" fontId="14" fillId="2" borderId="0" xfId="1" applyFont="1" applyFill="1" applyAlignment="1">
      <alignment horizontal="left" vertical="top"/>
    </xf>
    <xf numFmtId="164" fontId="15" fillId="2" borderId="6" xfId="0" applyNumberFormat="1" applyFont="1" applyFill="1" applyBorder="1" applyAlignment="1">
      <alignment horizontal="center" vertical="center" wrapText="1"/>
    </xf>
    <xf numFmtId="164" fontId="1" fillId="2" borderId="8" xfId="0" applyNumberFormat="1" applyFont="1" applyFill="1" applyBorder="1" applyAlignment="1">
      <alignment horizontal="justify" vertical="center" wrapText="1"/>
    </xf>
    <xf numFmtId="165" fontId="1" fillId="2" borderId="13" xfId="1" applyNumberFormat="1" applyFont="1" applyFill="1" applyBorder="1" applyAlignment="1">
      <alignment horizontal="center" vertical="center" wrapText="1"/>
    </xf>
    <xf numFmtId="165" fontId="1" fillId="2" borderId="12" xfId="1" applyNumberFormat="1" applyFont="1" applyFill="1" applyBorder="1" applyAlignment="1">
      <alignment horizontal="center" vertical="center" wrapText="1"/>
    </xf>
    <xf numFmtId="0" fontId="1" fillId="2" borderId="11" xfId="1" applyFont="1" applyFill="1" applyBorder="1" applyAlignment="1">
      <alignment horizontal="center" vertical="top" wrapText="1"/>
    </xf>
    <xf numFmtId="165" fontId="1" fillId="2" borderId="3" xfId="1" applyNumberFormat="1" applyFont="1" applyFill="1" applyBorder="1" applyAlignment="1">
      <alignment horizontal="center" vertical="center" wrapText="1"/>
    </xf>
    <xf numFmtId="165" fontId="1" fillId="2" borderId="10" xfId="1" applyNumberFormat="1" applyFont="1" applyFill="1" applyBorder="1" applyAlignment="1">
      <alignment horizontal="center" vertical="center" wrapText="1"/>
    </xf>
    <xf numFmtId="164" fontId="1" fillId="2" borderId="3" xfId="0" applyNumberFormat="1" applyFont="1" applyFill="1" applyBorder="1" applyAlignment="1">
      <alignment horizontal="justify" vertical="center" wrapText="1"/>
    </xf>
    <xf numFmtId="0" fontId="1" fillId="2" borderId="13" xfId="1" applyFont="1" applyFill="1" applyBorder="1" applyAlignment="1">
      <alignment horizontal="center" vertical="top" wrapText="1"/>
    </xf>
    <xf numFmtId="164" fontId="4" fillId="2" borderId="6" xfId="0" applyNumberFormat="1" applyFont="1" applyFill="1" applyBorder="1" applyAlignment="1">
      <alignment vertical="center" wrapText="1"/>
    </xf>
    <xf numFmtId="3" fontId="1" fillId="2" borderId="14" xfId="0" applyNumberFormat="1" applyFont="1" applyFill="1" applyBorder="1" applyAlignment="1">
      <alignment horizontal="center" vertical="center" wrapText="1"/>
    </xf>
    <xf numFmtId="3" fontId="1" fillId="2" borderId="10" xfId="0" applyNumberFormat="1" applyFont="1" applyFill="1" applyBorder="1" applyAlignment="1">
      <alignment horizontal="center" vertical="center" wrapText="1"/>
    </xf>
    <xf numFmtId="165" fontId="1" fillId="2" borderId="8" xfId="0" applyNumberFormat="1" applyFont="1" applyFill="1" applyBorder="1" applyAlignment="1">
      <alignment horizontal="center" vertical="center" wrapText="1"/>
    </xf>
    <xf numFmtId="0" fontId="1" fillId="2" borderId="11" xfId="1" applyFont="1" applyFill="1" applyBorder="1" applyAlignment="1">
      <alignment vertical="top" wrapText="1"/>
    </xf>
    <xf numFmtId="0" fontId="1" fillId="2" borderId="13" xfId="1" applyFont="1" applyFill="1" applyBorder="1" applyAlignment="1">
      <alignment vertical="top" wrapText="1"/>
    </xf>
    <xf numFmtId="165" fontId="1" fillId="2" borderId="14" xfId="0" applyNumberFormat="1" applyFont="1" applyFill="1" applyBorder="1" applyAlignment="1">
      <alignment horizontal="center" vertical="center" wrapText="1"/>
    </xf>
    <xf numFmtId="0" fontId="1" fillId="2" borderId="2" xfId="1" applyFont="1" applyFill="1" applyBorder="1" applyAlignment="1">
      <alignment horizontal="center" vertical="top" wrapText="1"/>
    </xf>
    <xf numFmtId="0" fontId="16" fillId="2" borderId="0" xfId="1" applyFont="1" applyFill="1" applyAlignment="1">
      <alignment horizontal="left" vertical="top"/>
    </xf>
    <xf numFmtId="0" fontId="1" fillId="2" borderId="12" xfId="1" applyFont="1" applyFill="1" applyBorder="1" applyAlignment="1">
      <alignment horizontal="center" vertical="top" wrapText="1"/>
    </xf>
    <xf numFmtId="0" fontId="1" fillId="2" borderId="12" xfId="1" applyFont="1" applyFill="1" applyBorder="1" applyAlignment="1">
      <alignment horizontal="justify" vertical="top" wrapText="1"/>
    </xf>
    <xf numFmtId="164" fontId="1" fillId="2" borderId="13" xfId="0" applyNumberFormat="1" applyFont="1" applyFill="1" applyBorder="1" applyAlignment="1">
      <alignment horizontal="justify" vertical="center" wrapText="1"/>
    </xf>
    <xf numFmtId="3" fontId="1" fillId="2" borderId="13" xfId="0" applyNumberFormat="1" applyFont="1" applyFill="1" applyBorder="1" applyAlignment="1">
      <alignment horizontal="center" vertical="center" wrapText="1"/>
    </xf>
    <xf numFmtId="3" fontId="1" fillId="2" borderId="12" xfId="0" applyNumberFormat="1" applyFont="1" applyFill="1" applyBorder="1" applyAlignment="1">
      <alignment horizontal="center" vertical="center" wrapText="1"/>
    </xf>
    <xf numFmtId="0" fontId="1" fillId="2" borderId="7" xfId="1" applyFont="1" applyFill="1" applyBorder="1" applyAlignment="1">
      <alignment vertical="top" wrapText="1"/>
    </xf>
    <xf numFmtId="0" fontId="1" fillId="2" borderId="8" xfId="1" applyFont="1" applyFill="1" applyBorder="1" applyAlignment="1">
      <alignment vertical="top" wrapText="1"/>
    </xf>
    <xf numFmtId="0" fontId="17" fillId="2" borderId="5" xfId="1" applyFont="1" applyFill="1" applyBorder="1" applyAlignment="1">
      <alignment vertical="top"/>
    </xf>
    <xf numFmtId="0" fontId="17" fillId="2" borderId="6" xfId="1" applyFont="1" applyFill="1" applyBorder="1" applyAlignment="1">
      <alignment vertical="top"/>
    </xf>
    <xf numFmtId="0" fontId="1" fillId="2" borderId="8" xfId="1" applyFont="1" applyFill="1" applyBorder="1" applyAlignment="1">
      <alignment horizontal="justify" vertical="center" wrapText="1"/>
    </xf>
    <xf numFmtId="165" fontId="1" fillId="2" borderId="8" xfId="1" applyNumberFormat="1" applyFont="1" applyFill="1" applyBorder="1" applyAlignment="1">
      <alignment horizontal="center" vertical="center" wrapText="1"/>
    </xf>
    <xf numFmtId="165" fontId="1" fillId="2" borderId="14" xfId="1" applyNumberFormat="1" applyFont="1" applyFill="1" applyBorder="1" applyAlignment="1">
      <alignment horizontal="center" vertical="center" wrapText="1"/>
    </xf>
    <xf numFmtId="0" fontId="17" fillId="2" borderId="11" xfId="1" applyFont="1" applyFill="1" applyBorder="1" applyAlignment="1">
      <alignment vertical="top"/>
    </xf>
    <xf numFmtId="0" fontId="1" fillId="2" borderId="6" xfId="1" applyFont="1" applyFill="1" applyBorder="1" applyAlignment="1">
      <alignment horizontal="justify" vertical="center" wrapText="1"/>
    </xf>
    <xf numFmtId="165" fontId="1" fillId="2" borderId="6" xfId="1" applyNumberFormat="1" applyFont="1" applyFill="1" applyBorder="1" applyAlignment="1">
      <alignment horizontal="center" vertical="center" wrapText="1"/>
    </xf>
    <xf numFmtId="165" fontId="1" fillId="2" borderId="1" xfId="1" applyNumberFormat="1" applyFont="1" applyFill="1" applyBorder="1" applyAlignment="1">
      <alignment horizontal="center" vertical="center" wrapText="1"/>
    </xf>
    <xf numFmtId="0" fontId="17" fillId="2" borderId="12" xfId="1" applyFont="1" applyFill="1" applyBorder="1" applyAlignment="1">
      <alignment vertical="top"/>
    </xf>
    <xf numFmtId="0" fontId="1" fillId="2" borderId="11" xfId="1" applyFont="1" applyFill="1" applyBorder="1" applyAlignment="1">
      <alignment vertical="top"/>
    </xf>
    <xf numFmtId="165" fontId="1" fillId="2" borderId="5" xfId="1" applyNumberFormat="1" applyFont="1" applyFill="1" applyBorder="1" applyAlignment="1">
      <alignment horizontal="center" vertical="center" wrapText="1"/>
    </xf>
    <xf numFmtId="0" fontId="1" fillId="2" borderId="13" xfId="1" applyFont="1" applyFill="1" applyBorder="1" applyAlignment="1">
      <alignment vertical="top"/>
    </xf>
    <xf numFmtId="3" fontId="1" fillId="2" borderId="8" xfId="1" applyNumberFormat="1" applyFont="1" applyFill="1" applyBorder="1" applyAlignment="1">
      <alignment horizontal="center" vertical="center" wrapText="1"/>
    </xf>
    <xf numFmtId="3" fontId="1" fillId="2" borderId="14" xfId="1" applyNumberFormat="1" applyFont="1" applyFill="1" applyBorder="1" applyAlignment="1">
      <alignment horizontal="center" vertical="center" wrapText="1"/>
    </xf>
    <xf numFmtId="3" fontId="1" fillId="2" borderId="1" xfId="1" applyNumberFormat="1" applyFont="1" applyFill="1" applyBorder="1" applyAlignment="1">
      <alignment horizontal="center" vertical="center" wrapText="1"/>
    </xf>
    <xf numFmtId="0" fontId="17" fillId="2" borderId="13" xfId="1" applyFont="1" applyFill="1" applyBorder="1" applyAlignment="1">
      <alignment vertical="top"/>
    </xf>
    <xf numFmtId="164" fontId="4" fillId="2" borderId="3" xfId="0" applyNumberFormat="1" applyFont="1" applyFill="1" applyBorder="1" applyAlignment="1">
      <alignment horizontal="justify" vertical="center" wrapText="1"/>
    </xf>
    <xf numFmtId="165" fontId="1" fillId="2" borderId="9" xfId="1" applyNumberFormat="1" applyFont="1" applyFill="1" applyBorder="1" applyAlignment="1">
      <alignment horizontal="center" vertical="center" wrapText="1"/>
    </xf>
    <xf numFmtId="0" fontId="17" fillId="2" borderId="15" xfId="1" applyFont="1" applyFill="1" applyBorder="1" applyAlignment="1">
      <alignment vertical="top"/>
    </xf>
    <xf numFmtId="0" fontId="17" fillId="2" borderId="8" xfId="1" applyFont="1" applyFill="1" applyBorder="1" applyAlignment="1">
      <alignment vertical="top"/>
    </xf>
    <xf numFmtId="3" fontId="1" fillId="2" borderId="13" xfId="1" applyNumberFormat="1" applyFont="1" applyFill="1" applyBorder="1" applyAlignment="1">
      <alignment horizontal="center" vertical="center" wrapText="1"/>
    </xf>
    <xf numFmtId="3" fontId="1" fillId="2" borderId="12" xfId="1" applyNumberFormat="1" applyFont="1" applyFill="1" applyBorder="1" applyAlignment="1">
      <alignment horizontal="center" vertical="center" wrapText="1"/>
    </xf>
    <xf numFmtId="0" fontId="1" fillId="2" borderId="13" xfId="1" applyFont="1" applyFill="1" applyBorder="1" applyAlignment="1">
      <alignment horizontal="justify" vertical="center" wrapText="1"/>
    </xf>
    <xf numFmtId="0" fontId="18" fillId="2" borderId="5" xfId="1" applyFont="1" applyFill="1" applyBorder="1" applyAlignment="1">
      <alignment vertical="top"/>
    </xf>
    <xf numFmtId="0" fontId="18" fillId="2" borderId="6" xfId="1" applyFont="1" applyFill="1" applyBorder="1" applyAlignment="1">
      <alignment vertical="top"/>
    </xf>
    <xf numFmtId="165" fontId="1" fillId="2" borderId="8" xfId="1" applyNumberFormat="1" applyFont="1" applyFill="1" applyBorder="1" applyAlignment="1">
      <alignment horizontal="center" vertical="center"/>
    </xf>
    <xf numFmtId="0" fontId="1" fillId="2" borderId="12" xfId="1" applyFont="1" applyFill="1" applyBorder="1" applyAlignment="1">
      <alignment vertical="top" wrapText="1"/>
    </xf>
    <xf numFmtId="0" fontId="19" fillId="2" borderId="5" xfId="1" applyFont="1" applyFill="1" applyBorder="1" applyAlignment="1">
      <alignment vertical="top"/>
    </xf>
    <xf numFmtId="0" fontId="19" fillId="2" borderId="6" xfId="1" applyFont="1" applyFill="1" applyBorder="1" applyAlignment="1">
      <alignment vertical="top"/>
    </xf>
    <xf numFmtId="0" fontId="17" fillId="2" borderId="7" xfId="1" applyFont="1" applyFill="1" applyBorder="1" applyAlignment="1">
      <alignment vertical="top"/>
    </xf>
    <xf numFmtId="0" fontId="17" fillId="2" borderId="14" xfId="1" applyFont="1" applyFill="1" applyBorder="1" applyAlignment="1">
      <alignment vertical="top"/>
    </xf>
    <xf numFmtId="0" fontId="1" fillId="2" borderId="14" xfId="1" applyFont="1" applyFill="1" applyBorder="1" applyAlignment="1">
      <alignment vertical="top" wrapText="1"/>
    </xf>
    <xf numFmtId="0" fontId="1" fillId="2" borderId="8" xfId="1" applyFont="1" applyFill="1" applyBorder="1" applyAlignment="1">
      <alignment horizontal="justify" vertical="top" wrapText="1"/>
    </xf>
    <xf numFmtId="0" fontId="17" fillId="2" borderId="4" xfId="1" applyFont="1" applyFill="1" applyBorder="1" applyAlignment="1">
      <alignment vertical="top"/>
    </xf>
    <xf numFmtId="3" fontId="1" fillId="2" borderId="6" xfId="1" applyNumberFormat="1" applyFont="1" applyFill="1" applyBorder="1" applyAlignment="1">
      <alignment horizontal="center" vertical="center" wrapText="1"/>
    </xf>
    <xf numFmtId="0" fontId="19" fillId="2" borderId="5" xfId="1" applyFont="1" applyFill="1" applyBorder="1" applyAlignment="1">
      <alignment vertical="center"/>
    </xf>
    <xf numFmtId="0" fontId="19" fillId="2" borderId="6" xfId="1" applyFont="1" applyFill="1" applyBorder="1" applyAlignment="1">
      <alignment vertical="center"/>
    </xf>
    <xf numFmtId="164" fontId="1" fillId="2" borderId="8" xfId="0" applyNumberFormat="1" applyFont="1" applyFill="1" applyBorder="1" applyAlignment="1">
      <alignment vertical="center" wrapText="1"/>
    </xf>
    <xf numFmtId="0" fontId="1" fillId="2" borderId="8" xfId="1" applyFont="1" applyFill="1" applyBorder="1" applyAlignment="1">
      <alignment horizontal="center" vertical="center"/>
    </xf>
    <xf numFmtId="0" fontId="1" fillId="2" borderId="14" xfId="1" applyFont="1" applyFill="1" applyBorder="1" applyAlignment="1">
      <alignment horizontal="center" vertical="center"/>
    </xf>
    <xf numFmtId="0" fontId="1" fillId="2" borderId="13" xfId="1" applyFont="1" applyFill="1" applyBorder="1" applyAlignment="1">
      <alignment horizontal="justify" vertical="top" wrapText="1"/>
    </xf>
    <xf numFmtId="0" fontId="1" fillId="2" borderId="0" xfId="1" applyFont="1" applyFill="1" applyBorder="1" applyAlignment="1">
      <alignment vertical="top" wrapText="1"/>
    </xf>
    <xf numFmtId="0" fontId="1" fillId="2" borderId="6" xfId="1" applyFont="1" applyFill="1" applyBorder="1" applyAlignment="1">
      <alignment horizontal="justify" vertical="top" wrapText="1"/>
    </xf>
    <xf numFmtId="0" fontId="1" fillId="2" borderId="7" xfId="1" applyFont="1" applyFill="1" applyBorder="1" applyAlignment="1">
      <alignment horizontal="center" vertical="top" wrapText="1"/>
    </xf>
    <xf numFmtId="0" fontId="1" fillId="2" borderId="14" xfId="1" applyFont="1" applyFill="1" applyBorder="1" applyAlignment="1">
      <alignment horizontal="justify" vertical="top" wrapText="1"/>
    </xf>
    <xf numFmtId="0" fontId="1" fillId="2" borderId="14" xfId="1" applyFont="1" applyFill="1" applyBorder="1" applyAlignment="1">
      <alignment horizontal="center" vertical="top" wrapText="1"/>
    </xf>
    <xf numFmtId="0" fontId="1" fillId="2" borderId="15" xfId="1" applyFont="1" applyFill="1" applyBorder="1" applyAlignment="1">
      <alignment vertical="top" wrapText="1"/>
    </xf>
    <xf numFmtId="0" fontId="1" fillId="2" borderId="3" xfId="1" applyFont="1" applyFill="1" applyBorder="1" applyAlignment="1">
      <alignment horizontal="justify" vertical="top" wrapText="1"/>
    </xf>
    <xf numFmtId="4" fontId="1" fillId="2" borderId="3" xfId="1" applyNumberFormat="1" applyFont="1" applyFill="1" applyBorder="1" applyAlignment="1">
      <alignment horizontal="center" vertical="center" wrapText="1"/>
    </xf>
    <xf numFmtId="4" fontId="1" fillId="2" borderId="10" xfId="1" applyNumberFormat="1" applyFont="1" applyFill="1" applyBorder="1" applyAlignment="1">
      <alignment horizontal="center" vertical="center" wrapText="1"/>
    </xf>
    <xf numFmtId="3" fontId="1" fillId="2" borderId="3" xfId="1" applyNumberFormat="1" applyFont="1" applyFill="1" applyBorder="1" applyAlignment="1">
      <alignment horizontal="center" vertical="center" wrapText="1"/>
    </xf>
    <xf numFmtId="3" fontId="1" fillId="2" borderId="10" xfId="1" applyNumberFormat="1" applyFont="1" applyFill="1" applyBorder="1" applyAlignment="1">
      <alignment horizontal="center" vertical="center" wrapText="1"/>
    </xf>
    <xf numFmtId="0" fontId="1" fillId="2" borderId="0" xfId="1" applyFont="1" applyFill="1" applyAlignment="1">
      <alignment horizontal="left" vertical="top"/>
    </xf>
    <xf numFmtId="0" fontId="1" fillId="2" borderId="3" xfId="1" applyFont="1" applyFill="1" applyBorder="1" applyAlignment="1">
      <alignment horizontal="justify" vertical="center" wrapText="1"/>
    </xf>
    <xf numFmtId="0" fontId="1" fillId="2" borderId="10" xfId="1" applyFont="1" applyFill="1" applyBorder="1" applyAlignment="1">
      <alignment horizontal="right" vertical="top" wrapText="1"/>
    </xf>
    <xf numFmtId="0" fontId="1" fillId="2" borderId="9" xfId="0" applyFont="1" applyFill="1" applyBorder="1" applyAlignment="1">
      <alignment horizontal="right" vertical="center" wrapText="1"/>
    </xf>
    <xf numFmtId="0" fontId="1" fillId="2" borderId="15" xfId="1" applyFont="1" applyFill="1" applyBorder="1" applyAlignment="1">
      <alignment vertical="top"/>
    </xf>
    <xf numFmtId="0" fontId="1" fillId="2" borderId="8" xfId="1" applyFont="1" applyFill="1" applyBorder="1" applyAlignment="1">
      <alignment vertical="top"/>
    </xf>
    <xf numFmtId="0" fontId="1" fillId="2" borderId="12" xfId="1" applyFont="1" applyFill="1" applyBorder="1" applyAlignment="1">
      <alignment horizontal="right" vertical="top" wrapText="1"/>
    </xf>
    <xf numFmtId="0" fontId="1" fillId="2" borderId="11" xfId="1" applyFont="1" applyFill="1" applyBorder="1" applyAlignment="1">
      <alignment horizontal="justify" vertical="top"/>
    </xf>
    <xf numFmtId="0" fontId="18" fillId="2" borderId="12" xfId="1" applyFont="1" applyFill="1" applyBorder="1" applyAlignment="1">
      <alignment vertical="top"/>
    </xf>
    <xf numFmtId="0" fontId="1" fillId="2" borderId="9" xfId="1" applyFont="1" applyFill="1" applyBorder="1" applyAlignment="1">
      <alignment vertical="top"/>
    </xf>
    <xf numFmtId="0" fontId="1" fillId="2" borderId="3" xfId="1" applyFont="1" applyFill="1" applyBorder="1" applyAlignment="1">
      <alignment vertical="top"/>
    </xf>
    <xf numFmtId="0" fontId="20" fillId="2" borderId="11" xfId="1" applyFont="1" applyFill="1" applyBorder="1" applyAlignment="1">
      <alignment horizontal="justify" vertical="top" wrapText="1"/>
    </xf>
    <xf numFmtId="0" fontId="20" fillId="2" borderId="12" xfId="0" applyFont="1" applyFill="1" applyBorder="1" applyAlignment="1">
      <alignment horizontal="center" vertical="top" wrapText="1"/>
    </xf>
    <xf numFmtId="0" fontId="1" fillId="2" borderId="0" xfId="0" applyFont="1" applyFill="1" applyBorder="1" applyAlignment="1">
      <alignment horizontal="right" vertical="center" wrapText="1"/>
    </xf>
    <xf numFmtId="164" fontId="4" fillId="2" borderId="13" xfId="0" applyNumberFormat="1" applyFont="1" applyFill="1" applyBorder="1" applyAlignment="1">
      <alignment horizontal="justify" vertical="center" wrapText="1"/>
    </xf>
    <xf numFmtId="0" fontId="1" fillId="2" borderId="0" xfId="1" applyFont="1" applyFill="1" applyBorder="1" applyAlignment="1">
      <alignment vertical="top"/>
    </xf>
    <xf numFmtId="164" fontId="4" fillId="2" borderId="8" xfId="0" applyNumberFormat="1" applyFont="1" applyFill="1" applyBorder="1" applyAlignment="1">
      <alignment vertical="center" wrapText="1"/>
    </xf>
    <xf numFmtId="0" fontId="17" fillId="2" borderId="0" xfId="1" applyFont="1" applyFill="1" applyBorder="1" applyAlignment="1">
      <alignment vertical="top"/>
    </xf>
    <xf numFmtId="0" fontId="18" fillId="2" borderId="2" xfId="1" applyFont="1" applyFill="1" applyBorder="1" applyAlignment="1">
      <alignment horizontal="justify" vertical="center" wrapText="1"/>
    </xf>
    <xf numFmtId="165" fontId="1" fillId="2" borderId="9" xfId="0" applyNumberFormat="1" applyFont="1" applyFill="1" applyBorder="1" applyAlignment="1">
      <alignment horizontal="center" vertical="center" wrapText="1"/>
    </xf>
    <xf numFmtId="0" fontId="18" fillId="2" borderId="11" xfId="1" applyFont="1" applyFill="1" applyBorder="1" applyAlignment="1">
      <alignment horizontal="justify" vertical="center" wrapText="1"/>
    </xf>
    <xf numFmtId="4" fontId="1" fillId="2" borderId="8" xfId="0" applyNumberFormat="1" applyFont="1" applyFill="1" applyBorder="1" applyAlignment="1">
      <alignment horizontal="center" vertical="center" wrapText="1"/>
    </xf>
    <xf numFmtId="0" fontId="18" fillId="2" borderId="7" xfId="1" applyFont="1" applyFill="1" applyBorder="1" applyAlignment="1">
      <alignment horizontal="justify" vertical="center" wrapText="1"/>
    </xf>
    <xf numFmtId="0" fontId="1" fillId="2" borderId="1" xfId="1" applyFont="1" applyFill="1" applyBorder="1" applyAlignment="1">
      <alignment horizontal="justify" vertical="center" wrapText="1"/>
    </xf>
    <xf numFmtId="0" fontId="1" fillId="2" borderId="9" xfId="1" applyFont="1" applyFill="1" applyBorder="1" applyAlignment="1">
      <alignment horizontal="center" vertical="top" wrapText="1"/>
    </xf>
    <xf numFmtId="0" fontId="21" fillId="2" borderId="11" xfId="1" applyFont="1" applyFill="1" applyBorder="1" applyAlignment="1">
      <alignment horizontal="center" vertical="top" wrapText="1"/>
    </xf>
    <xf numFmtId="0" fontId="21" fillId="2" borderId="12" xfId="1" applyFont="1" applyFill="1" applyBorder="1" applyAlignment="1">
      <alignment horizontal="justify" vertical="top" wrapText="1"/>
    </xf>
    <xf numFmtId="0" fontId="21" fillId="2" borderId="13" xfId="1" applyFont="1" applyFill="1" applyBorder="1" applyAlignment="1">
      <alignment horizontal="center" vertical="top" wrapText="1"/>
    </xf>
    <xf numFmtId="0" fontId="21" fillId="2" borderId="0" xfId="1" applyFont="1" applyFill="1" applyBorder="1" applyAlignment="1">
      <alignment horizontal="center" vertical="top" wrapText="1"/>
    </xf>
    <xf numFmtId="0" fontId="21" fillId="2" borderId="0" xfId="1" applyFont="1" applyFill="1" applyBorder="1" applyAlignment="1">
      <alignment vertical="top" wrapText="1"/>
    </xf>
    <xf numFmtId="0" fontId="21" fillId="2" borderId="11" xfId="1" applyFont="1" applyFill="1" applyBorder="1" applyAlignment="1">
      <alignment vertical="top" wrapText="1"/>
    </xf>
    <xf numFmtId="0" fontId="21" fillId="2" borderId="13" xfId="1" applyFont="1" applyFill="1" applyBorder="1" applyAlignment="1">
      <alignment vertical="top" wrapText="1"/>
    </xf>
    <xf numFmtId="0" fontId="1" fillId="2" borderId="11" xfId="1" applyFont="1" applyFill="1" applyBorder="1" applyAlignment="1">
      <alignment horizontal="justify" vertical="top" wrapText="1"/>
    </xf>
    <xf numFmtId="0" fontId="1" fillId="2" borderId="7" xfId="1" applyFont="1" applyFill="1" applyBorder="1" applyAlignment="1">
      <alignment horizontal="justify" vertical="top" wrapText="1"/>
    </xf>
    <xf numFmtId="0" fontId="21" fillId="2" borderId="7" xfId="1" applyFont="1" applyFill="1" applyBorder="1" applyAlignment="1">
      <alignment horizontal="center" vertical="top" wrapText="1"/>
    </xf>
    <xf numFmtId="0" fontId="21" fillId="2" borderId="14" xfId="1" applyFont="1" applyFill="1" applyBorder="1" applyAlignment="1">
      <alignment horizontal="justify" vertical="top" wrapText="1"/>
    </xf>
    <xf numFmtId="0" fontId="21" fillId="2" borderId="15" xfId="1" applyFont="1" applyFill="1" applyBorder="1" applyAlignment="1">
      <alignment vertical="top" wrapText="1"/>
    </xf>
    <xf numFmtId="0" fontId="1" fillId="2" borderId="10" xfId="1" applyFont="1" applyFill="1" applyBorder="1" applyAlignment="1">
      <alignment horizontal="center" vertical="top" wrapText="1"/>
    </xf>
    <xf numFmtId="0" fontId="1" fillId="2" borderId="8" xfId="1" applyFont="1" applyFill="1" applyBorder="1" applyAlignment="1">
      <alignment horizontal="center" vertical="top" wrapText="1"/>
    </xf>
    <xf numFmtId="164" fontId="1" fillId="2" borderId="6" xfId="0" applyNumberFormat="1" applyFont="1" applyFill="1" applyBorder="1" applyAlignment="1">
      <alignment vertical="center" wrapText="1"/>
    </xf>
    <xf numFmtId="0" fontId="1" fillId="2" borderId="0" xfId="1" applyFont="1" applyFill="1" applyBorder="1" applyAlignment="1">
      <alignment horizontal="justify" vertical="top" wrapText="1"/>
    </xf>
    <xf numFmtId="164" fontId="1" fillId="2" borderId="10" xfId="0" applyNumberFormat="1" applyFont="1" applyFill="1" applyBorder="1" applyAlignment="1">
      <alignment horizontal="center" vertical="center" wrapText="1"/>
    </xf>
    <xf numFmtId="0" fontId="1" fillId="2" borderId="0" xfId="1" applyFont="1" applyFill="1" applyBorder="1" applyAlignment="1">
      <alignment horizontal="center" vertical="top" wrapText="1"/>
    </xf>
    <xf numFmtId="0" fontId="1" fillId="2" borderId="9" xfId="1" applyFont="1" applyFill="1" applyBorder="1" applyAlignment="1">
      <alignment horizontal="justify" vertical="center" wrapText="1"/>
    </xf>
    <xf numFmtId="0" fontId="7" fillId="2" borderId="14" xfId="1" applyFont="1" applyFill="1" applyBorder="1" applyAlignment="1">
      <alignment horizontal="left" vertical="top" wrapText="1"/>
    </xf>
    <xf numFmtId="0" fontId="7" fillId="2" borderId="0" xfId="1" applyFont="1" applyFill="1" applyBorder="1" applyAlignment="1">
      <alignment horizontal="justify" vertical="top" wrapText="1"/>
    </xf>
    <xf numFmtId="0" fontId="1" fillId="2" borderId="0" xfId="1" applyFont="1" applyFill="1" applyBorder="1" applyAlignment="1">
      <alignment horizontal="right" vertical="top" wrapText="1"/>
    </xf>
    <xf numFmtId="0" fontId="4" fillId="2" borderId="0" xfId="1" applyFont="1" applyFill="1" applyBorder="1" applyAlignment="1">
      <alignment horizontal="right" vertical="top" wrapText="1"/>
    </xf>
    <xf numFmtId="0" fontId="4" fillId="2" borderId="7" xfId="1" applyFont="1" applyFill="1" applyBorder="1" applyAlignment="1">
      <alignment horizontal="center" vertical="top" wrapText="1"/>
    </xf>
    <xf numFmtId="0" fontId="4" fillId="2" borderId="15" xfId="1" applyFont="1" applyFill="1" applyBorder="1" applyAlignment="1">
      <alignment horizontal="justify" vertical="top" wrapText="1"/>
    </xf>
    <xf numFmtId="0" fontId="4" fillId="2" borderId="15" xfId="1" applyFont="1" applyFill="1" applyBorder="1" applyAlignment="1">
      <alignment horizontal="center" vertical="top" wrapText="1"/>
    </xf>
    <xf numFmtId="0" fontId="4" fillId="2" borderId="15" xfId="1" applyFont="1" applyFill="1" applyBorder="1" applyAlignment="1">
      <alignment horizontal="right" vertical="center" wrapText="1"/>
    </xf>
    <xf numFmtId="0" fontId="1" fillId="2" borderId="15" xfId="1" applyFont="1" applyFill="1" applyBorder="1" applyAlignment="1">
      <alignment horizontal="center" vertical="top" wrapText="1"/>
    </xf>
    <xf numFmtId="0" fontId="4" fillId="2" borderId="15" xfId="1" applyFont="1" applyFill="1" applyBorder="1" applyAlignment="1">
      <alignment horizontal="left" vertical="top" wrapText="1"/>
    </xf>
    <xf numFmtId="0" fontId="4" fillId="2" borderId="15" xfId="1" applyFont="1" applyFill="1" applyBorder="1" applyAlignment="1">
      <alignment horizontal="center" vertical="center" wrapText="1"/>
    </xf>
    <xf numFmtId="0" fontId="4" fillId="2" borderId="8" xfId="1" applyFont="1" applyFill="1" applyBorder="1" applyAlignment="1">
      <alignment horizontal="center" vertical="center" wrapText="1"/>
    </xf>
    <xf numFmtId="164" fontId="4" fillId="2" borderId="5" xfId="0" applyNumberFormat="1" applyFont="1" applyFill="1" applyBorder="1" applyAlignment="1">
      <alignment horizontal="left" vertical="center" wrapText="1"/>
    </xf>
    <xf numFmtId="164" fontId="4" fillId="2" borderId="6" xfId="0" applyNumberFormat="1" applyFont="1" applyFill="1" applyBorder="1" applyAlignment="1">
      <alignment horizontal="left" vertical="center" wrapText="1"/>
    </xf>
    <xf numFmtId="4" fontId="1" fillId="2" borderId="1" xfId="0" applyNumberFormat="1" applyFont="1" applyFill="1" applyBorder="1" applyAlignment="1">
      <alignment horizontal="center" vertical="center" wrapText="1"/>
    </xf>
    <xf numFmtId="0" fontId="21" fillId="2" borderId="12" xfId="1" applyFont="1" applyFill="1" applyBorder="1" applyAlignment="1">
      <alignment horizontal="center" vertical="top" wrapText="1"/>
    </xf>
    <xf numFmtId="0" fontId="21" fillId="2" borderId="11" xfId="1" applyFont="1" applyFill="1" applyBorder="1" applyAlignment="1">
      <alignment horizontal="justify" vertical="top" wrapText="1"/>
    </xf>
    <xf numFmtId="0" fontId="4" fillId="2" borderId="9" xfId="0" applyFont="1" applyFill="1" applyBorder="1" applyAlignment="1">
      <alignment horizontal="right" vertical="center" wrapText="1"/>
    </xf>
    <xf numFmtId="4" fontId="4" fillId="2" borderId="9" xfId="0" applyNumberFormat="1" applyFont="1" applyFill="1" applyBorder="1" applyAlignment="1">
      <alignment horizontal="center" vertical="center" wrapText="1"/>
    </xf>
    <xf numFmtId="0" fontId="4" fillId="2" borderId="2" xfId="1" applyFont="1" applyFill="1" applyBorder="1" applyAlignment="1">
      <alignment horizontal="left" vertical="top" wrapText="1"/>
    </xf>
    <xf numFmtId="4" fontId="12" fillId="2" borderId="13" xfId="1" applyNumberFormat="1" applyFont="1" applyFill="1" applyBorder="1" applyAlignment="1">
      <alignment horizontal="center" vertical="center" wrapText="1"/>
    </xf>
    <xf numFmtId="4" fontId="4" fillId="2" borderId="0" xfId="0" applyNumberFormat="1" applyFont="1" applyFill="1" applyBorder="1" applyAlignment="1">
      <alignment horizontal="center" vertical="center" wrapText="1"/>
    </xf>
    <xf numFmtId="0" fontId="4" fillId="2" borderId="11" xfId="1" applyFont="1" applyFill="1" applyBorder="1" applyAlignment="1">
      <alignment horizontal="left" vertical="top" wrapText="1"/>
    </xf>
    <xf numFmtId="0" fontId="1" fillId="2" borderId="13" xfId="0" applyFont="1" applyFill="1" applyBorder="1" applyAlignment="1">
      <alignment horizontal="center" vertical="center" wrapText="1"/>
    </xf>
    <xf numFmtId="165" fontId="4" fillId="2" borderId="11" xfId="0" applyNumberFormat="1" applyFont="1" applyFill="1" applyBorder="1" applyAlignment="1">
      <alignment horizontal="center" vertical="center" wrapText="1"/>
    </xf>
    <xf numFmtId="0" fontId="4" fillId="2" borderId="0" xfId="0" applyFont="1" applyFill="1" applyBorder="1" applyAlignment="1">
      <alignment horizontal="right" vertical="center" wrapText="1"/>
    </xf>
    <xf numFmtId="0" fontId="1" fillId="2" borderId="8" xfId="0" applyFont="1" applyFill="1" applyBorder="1" applyAlignment="1">
      <alignment horizontal="center" vertical="center" wrapText="1"/>
    </xf>
    <xf numFmtId="4" fontId="4" fillId="2" borderId="15" xfId="0" applyNumberFormat="1" applyFont="1" applyFill="1" applyBorder="1" applyAlignment="1">
      <alignment horizontal="center" vertical="center" wrapText="1"/>
    </xf>
    <xf numFmtId="165" fontId="4" fillId="2" borderId="7" xfId="0" applyNumberFormat="1" applyFont="1" applyFill="1" applyBorder="1" applyAlignment="1">
      <alignment horizontal="center" vertical="center" wrapText="1"/>
    </xf>
    <xf numFmtId="0" fontId="1" fillId="2" borderId="5" xfId="1" applyFont="1" applyFill="1" applyBorder="1" applyAlignment="1">
      <alignment horizontal="left" vertical="center"/>
    </xf>
    <xf numFmtId="167" fontId="1" fillId="2" borderId="5" xfId="1" applyNumberFormat="1" applyFont="1" applyFill="1" applyBorder="1" applyAlignment="1">
      <alignment vertical="center" wrapText="1"/>
    </xf>
    <xf numFmtId="0" fontId="6" fillId="2" borderId="6" xfId="0" applyFont="1" applyFill="1" applyBorder="1" applyAlignment="1">
      <alignment vertical="center" wrapText="1"/>
    </xf>
    <xf numFmtId="4" fontId="1" fillId="2" borderId="13" xfId="1" applyNumberFormat="1" applyFont="1" applyFill="1" applyBorder="1" applyAlignment="1">
      <alignment horizontal="center" vertical="center" wrapText="1"/>
    </xf>
    <xf numFmtId="167" fontId="1" fillId="2" borderId="12" xfId="1" applyNumberFormat="1" applyFont="1" applyFill="1" applyBorder="1" applyAlignment="1">
      <alignment horizontal="center" vertical="center" wrapText="1"/>
    </xf>
    <xf numFmtId="167" fontId="1" fillId="2" borderId="5" xfId="1"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4" fontId="1" fillId="2" borderId="12" xfId="1" applyNumberFormat="1" applyFont="1" applyFill="1" applyBorder="1" applyAlignment="1">
      <alignment horizontal="center" vertical="center" wrapText="1"/>
    </xf>
    <xf numFmtId="167" fontId="1" fillId="2" borderId="5" xfId="1" applyNumberFormat="1" applyFont="1" applyFill="1" applyBorder="1" applyAlignment="1">
      <alignment horizontal="center" vertical="top" wrapText="1"/>
    </xf>
    <xf numFmtId="0" fontId="1" fillId="2" borderId="6" xfId="1" applyFont="1" applyFill="1" applyBorder="1" applyAlignment="1">
      <alignment horizontal="center" vertical="top" wrapText="1"/>
    </xf>
    <xf numFmtId="164" fontId="1" fillId="2" borderId="12" xfId="0" applyNumberFormat="1" applyFont="1" applyFill="1" applyBorder="1" applyAlignment="1">
      <alignment horizontal="justify" vertical="center" wrapText="1"/>
    </xf>
    <xf numFmtId="167" fontId="1" fillId="2" borderId="12" xfId="1" applyNumberFormat="1" applyFont="1" applyFill="1" applyBorder="1" applyAlignment="1">
      <alignment horizontal="justify" vertical="center" wrapText="1"/>
    </xf>
    <xf numFmtId="167" fontId="1" fillId="2" borderId="14" xfId="1" applyNumberFormat="1" applyFont="1" applyFill="1" applyBorder="1" applyAlignment="1">
      <alignment horizontal="justify" vertical="center" wrapText="1"/>
    </xf>
    <xf numFmtId="4" fontId="1" fillId="2" borderId="8" xfId="1" applyNumberFormat="1" applyFont="1" applyFill="1" applyBorder="1" applyAlignment="1">
      <alignment horizontal="center" vertical="center" wrapText="1"/>
    </xf>
    <xf numFmtId="4" fontId="1" fillId="2" borderId="14" xfId="1" applyNumberFormat="1" applyFont="1" applyFill="1" applyBorder="1" applyAlignment="1">
      <alignment horizontal="center" vertical="center" wrapText="1"/>
    </xf>
    <xf numFmtId="0" fontId="1" fillId="2" borderId="10" xfId="1" applyFont="1" applyFill="1" applyBorder="1" applyAlignment="1">
      <alignment horizontal="center" vertical="center" wrapText="1"/>
    </xf>
    <xf numFmtId="0" fontId="1" fillId="2" borderId="12" xfId="1" applyFont="1" applyFill="1" applyBorder="1" applyAlignment="1">
      <alignment horizontal="center" vertical="center" wrapText="1"/>
    </xf>
    <xf numFmtId="4" fontId="1" fillId="2" borderId="1" xfId="1" applyNumberFormat="1" applyFont="1" applyFill="1" applyBorder="1" applyAlignment="1">
      <alignment horizontal="center" vertical="center" wrapText="1"/>
    </xf>
    <xf numFmtId="4" fontId="1" fillId="2" borderId="0" xfId="0" applyNumberFormat="1" applyFont="1" applyFill="1" applyBorder="1" applyAlignment="1">
      <alignment horizontal="center" vertical="center" wrapText="1"/>
    </xf>
    <xf numFmtId="164" fontId="4" fillId="2" borderId="11" xfId="0" applyNumberFormat="1" applyFont="1" applyFill="1" applyBorder="1" applyAlignment="1">
      <alignment horizontal="justify" vertical="center" wrapText="1"/>
    </xf>
    <xf numFmtId="4" fontId="1" fillId="2" borderId="0" xfId="1" applyNumberFormat="1" applyFont="1" applyFill="1" applyBorder="1" applyAlignment="1">
      <alignment horizontal="center" vertical="center" wrapText="1"/>
    </xf>
    <xf numFmtId="164" fontId="4" fillId="2" borderId="7" xfId="0" applyNumberFormat="1" applyFont="1" applyFill="1" applyBorder="1" applyAlignment="1">
      <alignment horizontal="justify" vertical="center" wrapText="1"/>
    </xf>
    <xf numFmtId="4" fontId="1" fillId="2" borderId="15" xfId="1" applyNumberFormat="1" applyFont="1" applyFill="1" applyBorder="1" applyAlignment="1">
      <alignment horizontal="center" vertical="center" wrapText="1"/>
    </xf>
    <xf numFmtId="0" fontId="1" fillId="2" borderId="2" xfId="0" applyFont="1" applyFill="1" applyBorder="1" applyAlignment="1">
      <alignment vertical="center"/>
    </xf>
    <xf numFmtId="0" fontId="4" fillId="2" borderId="3" xfId="0" applyFont="1" applyFill="1" applyBorder="1" applyAlignment="1">
      <alignment vertical="center"/>
    </xf>
    <xf numFmtId="0" fontId="1" fillId="2" borderId="11" xfId="0" applyFont="1" applyFill="1" applyBorder="1" applyAlignment="1">
      <alignment vertical="center"/>
    </xf>
    <xf numFmtId="0" fontId="4" fillId="2" borderId="13" xfId="0" applyFont="1" applyFill="1" applyBorder="1" applyAlignment="1">
      <alignment vertical="center"/>
    </xf>
    <xf numFmtId="0" fontId="4" fillId="2" borderId="9" xfId="0" applyFont="1" applyFill="1" applyBorder="1" applyAlignment="1">
      <alignment vertical="center"/>
    </xf>
    <xf numFmtId="0" fontId="4" fillId="2" borderId="8" xfId="0" applyFont="1" applyFill="1" applyBorder="1" applyAlignment="1">
      <alignment vertical="center"/>
    </xf>
    <xf numFmtId="0" fontId="22" fillId="2" borderId="5" xfId="1" applyFont="1" applyFill="1" applyBorder="1" applyAlignment="1">
      <alignment horizontal="left" vertical="top"/>
    </xf>
    <xf numFmtId="0" fontId="22" fillId="2" borderId="6" xfId="1" applyFont="1" applyFill="1" applyBorder="1" applyAlignment="1">
      <alignment horizontal="left" vertical="top"/>
    </xf>
    <xf numFmtId="0" fontId="22" fillId="2" borderId="0" xfId="1" applyFont="1" applyFill="1" applyAlignment="1">
      <alignment horizontal="left" vertical="top"/>
    </xf>
    <xf numFmtId="164" fontId="1" fillId="2" borderId="1" xfId="0" applyNumberFormat="1" applyFont="1" applyFill="1" applyBorder="1" applyAlignment="1">
      <alignment vertical="center" wrapText="1"/>
    </xf>
    <xf numFmtId="0" fontId="1" fillId="2" borderId="11" xfId="0" applyFont="1" applyFill="1" applyBorder="1" applyAlignment="1">
      <alignment vertical="top" wrapText="1"/>
    </xf>
    <xf numFmtId="0" fontId="1" fillId="2" borderId="7" xfId="0" applyFont="1" applyFill="1" applyBorder="1" applyAlignment="1">
      <alignment vertical="top" wrapText="1"/>
    </xf>
    <xf numFmtId="0" fontId="1" fillId="2" borderId="8" xfId="0" applyFont="1" applyFill="1" applyBorder="1" applyAlignment="1">
      <alignment vertical="top" wrapText="1"/>
    </xf>
    <xf numFmtId="0" fontId="6" fillId="2" borderId="9" xfId="0" applyFont="1" applyFill="1" applyBorder="1" applyAlignment="1">
      <alignment horizontal="center" vertical="top" wrapText="1"/>
    </xf>
    <xf numFmtId="0" fontId="1" fillId="2" borderId="9" xfId="1"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0" xfId="1" applyFont="1" applyFill="1" applyBorder="1" applyAlignment="1">
      <alignment horizontal="right" vertical="center" wrapText="1"/>
    </xf>
    <xf numFmtId="164" fontId="4" fillId="2" borderId="0" xfId="0" applyNumberFormat="1" applyFont="1" applyFill="1" applyBorder="1" applyAlignment="1">
      <alignment vertical="center" wrapText="1"/>
    </xf>
    <xf numFmtId="0" fontId="4" fillId="2" borderId="0" xfId="1" applyFont="1" applyFill="1" applyBorder="1" applyAlignment="1">
      <alignment vertical="top" wrapText="1"/>
    </xf>
    <xf numFmtId="0" fontId="1" fillId="2" borderId="15" xfId="0" applyFont="1" applyFill="1" applyBorder="1" applyAlignment="1">
      <alignment horizontal="justify" vertical="top" wrapText="1"/>
    </xf>
    <xf numFmtId="0" fontId="1" fillId="2" borderId="15" xfId="1" applyFont="1" applyFill="1" applyBorder="1" applyAlignment="1">
      <alignment horizontal="justify" vertical="top" wrapText="1"/>
    </xf>
    <xf numFmtId="0" fontId="1" fillId="2" borderId="15" xfId="1" applyFont="1" applyFill="1" applyBorder="1" applyAlignment="1">
      <alignment horizontal="right" vertical="center" wrapText="1"/>
    </xf>
    <xf numFmtId="164" fontId="4" fillId="2" borderId="15" xfId="0" applyNumberFormat="1" applyFont="1" applyFill="1" applyBorder="1" applyAlignment="1">
      <alignment vertical="center" wrapText="1"/>
    </xf>
    <xf numFmtId="0" fontId="6" fillId="2" borderId="0" xfId="0" applyFont="1" applyFill="1" applyBorder="1" applyAlignment="1">
      <alignment vertical="top" wrapText="1"/>
    </xf>
    <xf numFmtId="0" fontId="3" fillId="2" borderId="2" xfId="0" applyFont="1" applyFill="1" applyBorder="1" applyAlignment="1">
      <alignment vertical="top" wrapText="1"/>
    </xf>
    <xf numFmtId="0" fontId="3" fillId="2" borderId="9" xfId="0" applyFont="1" applyFill="1" applyBorder="1" applyAlignment="1">
      <alignment vertical="top" wrapText="1"/>
    </xf>
    <xf numFmtId="0" fontId="3" fillId="2" borderId="11" xfId="0" applyFont="1" applyFill="1" applyBorder="1" applyAlignment="1">
      <alignment vertical="top" wrapText="1"/>
    </xf>
    <xf numFmtId="0" fontId="3" fillId="2" borderId="0" xfId="0" applyFont="1" applyFill="1" applyBorder="1" applyAlignment="1">
      <alignment vertical="top" wrapText="1"/>
    </xf>
    <xf numFmtId="0" fontId="22" fillId="2" borderId="0" xfId="1" applyFont="1" applyFill="1" applyBorder="1" applyAlignment="1">
      <alignment horizontal="justify" vertical="top" wrapText="1"/>
    </xf>
    <xf numFmtId="0" fontId="22" fillId="2" borderId="0" xfId="1" applyFont="1" applyFill="1" applyBorder="1" applyAlignment="1">
      <alignment horizontal="center" vertical="top" wrapText="1"/>
    </xf>
    <xf numFmtId="164" fontId="22" fillId="2" borderId="0" xfId="0" applyNumberFormat="1" applyFont="1" applyFill="1" applyBorder="1" applyAlignment="1">
      <alignment horizontal="center" vertical="center" wrapText="1"/>
    </xf>
    <xf numFmtId="164" fontId="22" fillId="2" borderId="13" xfId="0" applyNumberFormat="1" applyFont="1" applyFill="1" applyBorder="1" applyAlignment="1">
      <alignment horizontal="center" vertical="center" wrapText="1"/>
    </xf>
    <xf numFmtId="164" fontId="22" fillId="2" borderId="15" xfId="0" applyNumberFormat="1" applyFont="1" applyFill="1" applyBorder="1" applyAlignment="1">
      <alignment horizontal="center" vertical="center" wrapText="1"/>
    </xf>
    <xf numFmtId="164" fontId="22" fillId="2" borderId="8" xfId="0" applyNumberFormat="1" applyFont="1" applyFill="1" applyBorder="1" applyAlignment="1">
      <alignment horizontal="center" vertical="center" wrapText="1"/>
    </xf>
    <xf numFmtId="0" fontId="3" fillId="2" borderId="7" xfId="0" applyFont="1" applyFill="1" applyBorder="1" applyAlignment="1">
      <alignment vertical="top" wrapText="1"/>
    </xf>
    <xf numFmtId="0" fontId="3" fillId="2" borderId="15" xfId="0" applyFont="1" applyFill="1" applyBorder="1" applyAlignment="1">
      <alignment vertical="top" wrapText="1"/>
    </xf>
    <xf numFmtId="0" fontId="22" fillId="2" borderId="15" xfId="1" applyFont="1" applyFill="1" applyBorder="1" applyAlignment="1">
      <alignment horizontal="justify" vertical="top" wrapText="1"/>
    </xf>
    <xf numFmtId="0" fontId="22" fillId="2" borderId="15" xfId="1" applyFont="1" applyFill="1" applyBorder="1" applyAlignment="1">
      <alignment horizontal="center" vertical="top" wrapText="1"/>
    </xf>
    <xf numFmtId="164" fontId="1" fillId="2" borderId="6" xfId="0" applyNumberFormat="1" applyFont="1" applyFill="1" applyBorder="1" applyAlignment="1">
      <alignment horizontal="justify" vertical="top" wrapText="1"/>
    </xf>
    <xf numFmtId="164" fontId="1" fillId="2" borderId="3" xfId="0" applyNumberFormat="1" applyFont="1" applyFill="1" applyBorder="1" applyAlignment="1">
      <alignment vertical="center" wrapText="1"/>
    </xf>
    <xf numFmtId="0" fontId="22" fillId="2" borderId="2" xfId="0" applyFont="1" applyFill="1" applyBorder="1" applyAlignment="1">
      <alignment horizontal="center" vertical="top" wrapText="1"/>
    </xf>
    <xf numFmtId="0" fontId="22" fillId="2" borderId="9" xfId="0" applyFont="1" applyFill="1" applyBorder="1" applyAlignment="1">
      <alignment horizontal="justify" vertical="top" wrapText="1"/>
    </xf>
    <xf numFmtId="0" fontId="22" fillId="2" borderId="9" xfId="1" applyFont="1" applyFill="1" applyBorder="1" applyAlignment="1">
      <alignment horizontal="justify" vertical="top" wrapText="1"/>
    </xf>
    <xf numFmtId="0" fontId="3" fillId="2" borderId="3" xfId="0" applyFont="1" applyFill="1" applyBorder="1" applyAlignment="1">
      <alignment vertical="top" wrapText="1"/>
    </xf>
    <xf numFmtId="0" fontId="22" fillId="2" borderId="11" xfId="0" applyFont="1" applyFill="1" applyBorder="1" applyAlignment="1">
      <alignment horizontal="center" vertical="top" wrapText="1"/>
    </xf>
    <xf numFmtId="0" fontId="22" fillId="2" borderId="0" xfId="0" applyFont="1" applyFill="1" applyBorder="1" applyAlignment="1">
      <alignment horizontal="justify" vertical="top" wrapText="1"/>
    </xf>
    <xf numFmtId="0" fontId="3" fillId="2" borderId="13" xfId="0" applyFont="1" applyFill="1" applyBorder="1" applyAlignment="1">
      <alignment vertical="top" wrapText="1"/>
    </xf>
    <xf numFmtId="0" fontId="13" fillId="2" borderId="0" xfId="1" applyFont="1" applyFill="1" applyBorder="1" applyAlignment="1">
      <alignment horizontal="center" vertical="top" wrapText="1"/>
    </xf>
    <xf numFmtId="164" fontId="13" fillId="2" borderId="0" xfId="0" applyNumberFormat="1" applyFont="1" applyFill="1" applyBorder="1" applyAlignment="1">
      <alignment vertical="center" wrapText="1"/>
    </xf>
    <xf numFmtId="0" fontId="22" fillId="2" borderId="7" xfId="0" applyFont="1" applyFill="1" applyBorder="1" applyAlignment="1">
      <alignment horizontal="center" vertical="top" wrapText="1"/>
    </xf>
    <xf numFmtId="0" fontId="22" fillId="2" borderId="15" xfId="0" applyFont="1" applyFill="1" applyBorder="1" applyAlignment="1">
      <alignment horizontal="justify" vertical="top" wrapText="1"/>
    </xf>
    <xf numFmtId="0" fontId="13" fillId="2" borderId="15" xfId="1" applyFont="1" applyFill="1" applyBorder="1" applyAlignment="1">
      <alignment horizontal="center" vertical="top" wrapText="1"/>
    </xf>
    <xf numFmtId="0" fontId="4" fillId="2" borderId="15" xfId="1" applyFont="1" applyFill="1" applyBorder="1" applyAlignment="1">
      <alignment vertical="top" wrapText="1"/>
    </xf>
    <xf numFmtId="164" fontId="13" fillId="2" borderId="15" xfId="0" applyNumberFormat="1" applyFont="1" applyFill="1" applyBorder="1" applyAlignment="1">
      <alignment vertical="center" wrapText="1"/>
    </xf>
    <xf numFmtId="0" fontId="13" fillId="2" borderId="5" xfId="1" applyFont="1" applyFill="1" applyBorder="1" applyAlignment="1">
      <alignment horizontal="left" vertical="center"/>
    </xf>
    <xf numFmtId="0" fontId="13" fillId="2" borderId="6" xfId="1" applyFont="1" applyFill="1" applyBorder="1" applyAlignment="1">
      <alignment horizontal="left" vertical="center"/>
    </xf>
    <xf numFmtId="0" fontId="1" fillId="2" borderId="12" xfId="0" applyFont="1" applyFill="1" applyBorder="1" applyAlignment="1">
      <alignment horizontal="center" vertical="top"/>
    </xf>
    <xf numFmtId="164" fontId="4" fillId="2" borderId="5" xfId="0" applyNumberFormat="1" applyFont="1" applyFill="1" applyBorder="1" applyAlignment="1">
      <alignment horizontal="justify"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top"/>
    </xf>
    <xf numFmtId="0" fontId="1" fillId="2" borderId="15" xfId="0" applyFont="1" applyFill="1" applyBorder="1" applyAlignment="1">
      <alignment horizontal="justify" vertical="top"/>
    </xf>
    <xf numFmtId="0" fontId="1" fillId="2" borderId="7" xfId="0" applyFont="1" applyFill="1" applyBorder="1" applyAlignment="1">
      <alignment horizontal="justify" vertical="top"/>
    </xf>
    <xf numFmtId="0" fontId="1" fillId="2" borderId="8" xfId="0" applyFont="1" applyFill="1" applyBorder="1" applyAlignment="1">
      <alignment horizontal="justify" vertical="top"/>
    </xf>
    <xf numFmtId="167" fontId="1" fillId="2" borderId="8" xfId="1" applyNumberFormat="1" applyFont="1" applyFill="1" applyBorder="1" applyAlignment="1">
      <alignment horizontal="justify" vertical="center" wrapText="1"/>
    </xf>
    <xf numFmtId="0" fontId="1" fillId="2" borderId="10" xfId="0" applyFont="1" applyFill="1" applyBorder="1" applyAlignment="1">
      <alignment horizontal="center" vertical="top"/>
    </xf>
    <xf numFmtId="0" fontId="6" fillId="2" borderId="1" xfId="0" applyFont="1" applyFill="1" applyBorder="1" applyAlignment="1">
      <alignment horizontal="center" vertical="center" wrapText="1"/>
    </xf>
    <xf numFmtId="0" fontId="1" fillId="2" borderId="6" xfId="0" applyFont="1" applyFill="1" applyBorder="1" applyAlignment="1">
      <alignment vertical="center" wrapText="1"/>
    </xf>
    <xf numFmtId="0" fontId="1" fillId="2" borderId="9" xfId="0" applyFont="1" applyFill="1" applyBorder="1" applyAlignment="1">
      <alignment vertical="center" wrapText="1"/>
    </xf>
    <xf numFmtId="167" fontId="1" fillId="2" borderId="1" xfId="1" applyNumberFormat="1" applyFont="1" applyFill="1" applyBorder="1" applyAlignment="1">
      <alignment horizontal="center" vertical="center" wrapText="1"/>
    </xf>
    <xf numFmtId="0" fontId="1" fillId="2" borderId="9" xfId="1" applyFont="1" applyFill="1" applyBorder="1" applyAlignment="1">
      <alignment vertical="top" wrapText="1"/>
    </xf>
    <xf numFmtId="0" fontId="22" fillId="2" borderId="2" xfId="0" applyFont="1" applyFill="1" applyBorder="1" applyAlignment="1">
      <alignment vertical="center" wrapText="1"/>
    </xf>
    <xf numFmtId="4" fontId="22" fillId="2" borderId="9" xfId="1" applyNumberFormat="1" applyFont="1" applyFill="1" applyBorder="1" applyAlignment="1">
      <alignment horizontal="center" vertical="center" wrapText="1"/>
    </xf>
    <xf numFmtId="4" fontId="22" fillId="2" borderId="3" xfId="1" applyNumberFormat="1" applyFont="1" applyFill="1" applyBorder="1" applyAlignment="1">
      <alignment horizontal="center" vertical="center" wrapText="1"/>
    </xf>
    <xf numFmtId="164" fontId="13" fillId="2" borderId="11" xfId="0" applyNumberFormat="1" applyFont="1" applyFill="1" applyBorder="1" applyAlignment="1">
      <alignment vertical="center" wrapText="1"/>
    </xf>
    <xf numFmtId="0" fontId="22" fillId="2" borderId="11" xfId="0" applyFont="1" applyFill="1" applyBorder="1" applyAlignment="1">
      <alignment vertical="center" wrapText="1"/>
    </xf>
    <xf numFmtId="4" fontId="22" fillId="2" borderId="0" xfId="1" applyNumberFormat="1" applyFont="1" applyFill="1" applyBorder="1" applyAlignment="1">
      <alignment horizontal="center" vertical="center" wrapText="1"/>
    </xf>
    <xf numFmtId="4" fontId="22" fillId="2" borderId="13" xfId="1" applyNumberFormat="1" applyFont="1" applyFill="1" applyBorder="1" applyAlignment="1">
      <alignment horizontal="center" vertical="center" wrapText="1"/>
    </xf>
    <xf numFmtId="164" fontId="13" fillId="2" borderId="7" xfId="0" applyNumberFormat="1" applyFont="1" applyFill="1" applyBorder="1" applyAlignment="1">
      <alignment vertical="center" wrapText="1"/>
    </xf>
    <xf numFmtId="0" fontId="22" fillId="2" borderId="9" xfId="1" applyFont="1" applyFill="1" applyBorder="1" applyAlignment="1">
      <alignment horizontal="center" vertical="top" wrapText="1"/>
    </xf>
    <xf numFmtId="3" fontId="22" fillId="2" borderId="0" xfId="0" applyNumberFormat="1" applyFont="1" applyFill="1" applyBorder="1" applyAlignment="1">
      <alignment horizontal="center" vertical="center" wrapText="1"/>
    </xf>
    <xf numFmtId="3" fontId="22" fillId="2" borderId="13" xfId="0" applyNumberFormat="1" applyFont="1" applyFill="1" applyBorder="1" applyAlignment="1">
      <alignment horizontal="center" vertical="center" wrapText="1"/>
    </xf>
    <xf numFmtId="164" fontId="13" fillId="2" borderId="9" xfId="0" applyNumberFormat="1" applyFont="1" applyFill="1" applyBorder="1" applyAlignment="1">
      <alignment vertical="center" wrapText="1"/>
    </xf>
    <xf numFmtId="3" fontId="22" fillId="2" borderId="9" xfId="0" applyNumberFormat="1" applyFont="1" applyFill="1" applyBorder="1" applyAlignment="1">
      <alignment horizontal="center" vertical="center" wrapText="1"/>
    </xf>
    <xf numFmtId="3" fontId="22" fillId="2" borderId="3" xfId="0" applyNumberFormat="1" applyFont="1" applyFill="1" applyBorder="1" applyAlignment="1">
      <alignment horizontal="center" vertical="center" wrapText="1"/>
    </xf>
    <xf numFmtId="0" fontId="6" fillId="2" borderId="0" xfId="0" applyFont="1" applyFill="1"/>
    <xf numFmtId="2" fontId="6" fillId="2" borderId="12" xfId="0" applyNumberFormat="1" applyFont="1" applyFill="1" applyBorder="1" applyAlignment="1">
      <alignment horizontal="center"/>
    </xf>
    <xf numFmtId="2" fontId="6" fillId="2" borderId="0" xfId="0" applyNumberFormat="1" applyFont="1" applyFill="1" applyAlignment="1">
      <alignment horizontal="center"/>
    </xf>
    <xf numFmtId="0" fontId="21" fillId="2" borderId="15" xfId="1" applyFont="1" applyFill="1" applyBorder="1" applyAlignment="1">
      <alignment horizontal="center" vertical="top" wrapText="1"/>
    </xf>
    <xf numFmtId="0" fontId="21" fillId="2" borderId="7" xfId="1" applyFont="1" applyFill="1" applyBorder="1" applyAlignment="1">
      <alignment vertical="top" wrapText="1"/>
    </xf>
    <xf numFmtId="0" fontId="21" fillId="2" borderId="8" xfId="1" applyFont="1" applyFill="1" applyBorder="1" applyAlignment="1">
      <alignment vertical="top" wrapText="1"/>
    </xf>
    <xf numFmtId="0" fontId="6" fillId="2" borderId="13" xfId="0" applyFont="1" applyFill="1" applyBorder="1" applyAlignment="1">
      <alignment vertical="top" wrapText="1"/>
    </xf>
    <xf numFmtId="0" fontId="6" fillId="2" borderId="15" xfId="0" applyFont="1" applyFill="1" applyBorder="1" applyAlignment="1">
      <alignment vertical="top" wrapText="1"/>
    </xf>
    <xf numFmtId="164" fontId="4" fillId="2" borderId="8" xfId="0" applyNumberFormat="1" applyFont="1" applyFill="1" applyBorder="1" applyAlignment="1">
      <alignment horizontal="justify" vertical="center" wrapText="1"/>
    </xf>
    <xf numFmtId="0" fontId="1" fillId="2" borderId="10" xfId="0" applyFont="1" applyFill="1" applyBorder="1" applyAlignment="1">
      <alignment vertical="top" wrapText="1"/>
    </xf>
    <xf numFmtId="0" fontId="1" fillId="2" borderId="7" xfId="0" applyFont="1" applyFill="1" applyBorder="1" applyAlignment="1">
      <alignment horizontal="right" vertical="center" wrapText="1"/>
    </xf>
    <xf numFmtId="0" fontId="9" fillId="2" borderId="14" xfId="0" applyFont="1" applyFill="1" applyBorder="1" applyAlignment="1">
      <alignment horizontal="justify" vertical="top" wrapText="1"/>
    </xf>
    <xf numFmtId="0" fontId="9" fillId="2" borderId="10"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 xfId="0" applyFont="1" applyFill="1" applyBorder="1" applyAlignment="1">
      <alignment horizontal="right" vertical="center"/>
    </xf>
    <xf numFmtId="0" fontId="1" fillId="2" borderId="3" xfId="0" applyFont="1" applyFill="1" applyBorder="1" applyAlignment="1">
      <alignment horizontal="justify" vertical="center" wrapText="1"/>
    </xf>
    <xf numFmtId="0" fontId="4" fillId="2" borderId="7" xfId="0" applyFont="1" applyFill="1" applyBorder="1" applyAlignment="1">
      <alignment horizontal="right" vertical="center" wrapText="1"/>
    </xf>
    <xf numFmtId="0" fontId="4" fillId="2" borderId="9" xfId="1" applyFont="1" applyFill="1" applyBorder="1" applyAlignment="1">
      <alignment horizontal="right" vertical="center" wrapText="1"/>
    </xf>
    <xf numFmtId="4" fontId="12" fillId="2" borderId="9" xfId="1" applyNumberFormat="1"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15" xfId="0" applyFont="1" applyFill="1" applyBorder="1" applyAlignment="1">
      <alignment horizontal="center" vertical="center" wrapText="1"/>
    </xf>
    <xf numFmtId="0" fontId="1" fillId="2" borderId="3" xfId="0" applyFont="1" applyFill="1" applyBorder="1" applyAlignment="1">
      <alignment vertical="top" wrapText="1"/>
    </xf>
    <xf numFmtId="165" fontId="5" fillId="2" borderId="1" xfId="0" applyNumberFormat="1" applyFont="1" applyFill="1" applyBorder="1" applyAlignment="1">
      <alignment horizontal="justify" vertical="center" wrapText="1"/>
    </xf>
    <xf numFmtId="0" fontId="1" fillId="2" borderId="10" xfId="1" applyFont="1" applyFill="1" applyBorder="1" applyAlignment="1">
      <alignment vertical="top" wrapText="1"/>
    </xf>
    <xf numFmtId="0" fontId="1" fillId="2" borderId="10" xfId="1" applyFont="1" applyFill="1" applyBorder="1" applyAlignment="1">
      <alignment horizontal="justify" vertical="top" wrapText="1"/>
    </xf>
    <xf numFmtId="0" fontId="1" fillId="2" borderId="3" xfId="1" applyFont="1" applyFill="1" applyBorder="1" applyAlignment="1">
      <alignment horizontal="center" vertical="top" wrapText="1"/>
    </xf>
    <xf numFmtId="0" fontId="17" fillId="2" borderId="1" xfId="1" applyFont="1" applyFill="1" applyBorder="1" applyAlignment="1">
      <alignment vertical="top"/>
    </xf>
    <xf numFmtId="0" fontId="1" fillId="2" borderId="1" xfId="1" applyFont="1" applyFill="1" applyBorder="1" applyAlignment="1">
      <alignment vertical="top" wrapText="1"/>
    </xf>
    <xf numFmtId="0" fontId="1" fillId="2" borderId="5" xfId="1" applyFont="1" applyFill="1" applyBorder="1" applyAlignment="1">
      <alignment vertical="top"/>
    </xf>
    <xf numFmtId="0" fontId="1" fillId="2" borderId="6" xfId="1" applyFont="1" applyFill="1" applyBorder="1" applyAlignment="1">
      <alignment vertical="top"/>
    </xf>
    <xf numFmtId="0" fontId="1" fillId="2" borderId="14" xfId="1" applyFont="1" applyFill="1" applyBorder="1" applyAlignment="1">
      <alignment horizontal="right" vertical="top" wrapText="1"/>
    </xf>
    <xf numFmtId="0" fontId="17" fillId="2" borderId="10" xfId="1" applyFont="1" applyFill="1" applyBorder="1" applyAlignment="1">
      <alignment vertical="top"/>
    </xf>
    <xf numFmtId="0" fontId="17" fillId="2" borderId="2" xfId="1" applyFont="1" applyFill="1" applyBorder="1" applyAlignment="1">
      <alignment vertical="top"/>
    </xf>
    <xf numFmtId="0" fontId="17" fillId="2" borderId="9" xfId="1" applyFont="1" applyFill="1" applyBorder="1" applyAlignment="1">
      <alignment vertical="top"/>
    </xf>
    <xf numFmtId="0" fontId="1" fillId="2" borderId="9" xfId="0" applyFont="1" applyFill="1" applyBorder="1" applyAlignment="1">
      <alignment horizontal="right" vertical="center"/>
    </xf>
    <xf numFmtId="0" fontId="1" fillId="2" borderId="2" xfId="1" applyFont="1" applyFill="1" applyBorder="1" applyAlignment="1">
      <alignment vertical="top" wrapText="1"/>
    </xf>
    <xf numFmtId="0" fontId="1" fillId="2" borderId="3" xfId="1" applyFont="1" applyFill="1" applyBorder="1" applyAlignment="1">
      <alignment vertical="top" wrapText="1"/>
    </xf>
    <xf numFmtId="0" fontId="21" fillId="2" borderId="7" xfId="1" applyFont="1" applyFill="1" applyBorder="1" applyAlignment="1">
      <alignment horizontal="justify" vertical="top" wrapText="1"/>
    </xf>
    <xf numFmtId="0" fontId="21" fillId="2" borderId="14" xfId="1" applyFont="1" applyFill="1" applyBorder="1" applyAlignment="1">
      <alignment horizontal="center" vertical="top" wrapText="1"/>
    </xf>
    <xf numFmtId="0" fontId="6" fillId="2" borderId="10" xfId="0" applyFont="1" applyFill="1" applyBorder="1" applyAlignment="1"/>
    <xf numFmtId="0" fontId="6" fillId="2" borderId="12" xfId="0" applyFont="1" applyFill="1" applyBorder="1" applyAlignment="1"/>
    <xf numFmtId="0" fontId="6" fillId="2" borderId="14" xfId="0" applyFont="1" applyFill="1" applyBorder="1" applyAlignment="1"/>
    <xf numFmtId="0" fontId="1" fillId="2" borderId="2" xfId="1" applyFont="1" applyFill="1" applyBorder="1" applyAlignment="1">
      <alignment horizontal="justify" vertical="top" wrapText="1"/>
    </xf>
    <xf numFmtId="4" fontId="1" fillId="2" borderId="9" xfId="0" applyNumberFormat="1" applyFont="1" applyFill="1" applyBorder="1" applyAlignment="1">
      <alignment horizontal="center" vertical="center" wrapText="1"/>
    </xf>
    <xf numFmtId="4" fontId="1" fillId="2" borderId="15" xfId="0" applyNumberFormat="1" applyFont="1" applyFill="1" applyBorder="1" applyAlignment="1">
      <alignment horizontal="center" vertical="center" wrapText="1"/>
    </xf>
    <xf numFmtId="0" fontId="1" fillId="2" borderId="7" xfId="0" applyFont="1" applyFill="1" applyBorder="1" applyAlignment="1">
      <alignment horizontal="center" vertical="top"/>
    </xf>
    <xf numFmtId="0" fontId="5" fillId="2" borderId="8" xfId="0" applyFont="1" applyFill="1" applyBorder="1" applyAlignment="1">
      <alignment horizontal="justify" vertical="center" wrapText="1"/>
    </xf>
    <xf numFmtId="0" fontId="5" fillId="2" borderId="8"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 fillId="2" borderId="2" xfId="0" applyFont="1" applyFill="1" applyBorder="1" applyAlignment="1">
      <alignment vertical="top" wrapText="1"/>
    </xf>
    <xf numFmtId="4" fontId="1" fillId="2" borderId="14" xfId="0" applyNumberFormat="1" applyFont="1" applyFill="1" applyBorder="1" applyAlignment="1">
      <alignment horizontal="center" vertical="center" wrapText="1"/>
    </xf>
    <xf numFmtId="0" fontId="1" fillId="2" borderId="15" xfId="0" applyFont="1" applyFill="1" applyBorder="1" applyAlignment="1">
      <alignment horizontal="right" vertical="center" wrapText="1"/>
    </xf>
    <xf numFmtId="0" fontId="6" fillId="2" borderId="14" xfId="0" applyFont="1" applyFill="1" applyBorder="1" applyAlignment="1">
      <alignment horizontal="center" vertical="center" wrapText="1"/>
    </xf>
    <xf numFmtId="0" fontId="1" fillId="2" borderId="15" xfId="1" applyFont="1" applyFill="1" applyBorder="1" applyAlignment="1">
      <alignment horizontal="right" vertical="justify" wrapText="1"/>
    </xf>
    <xf numFmtId="0" fontId="22" fillId="2" borderId="14" xfId="1" applyFont="1" applyFill="1" applyBorder="1" applyAlignment="1">
      <alignment horizontal="left" vertical="top"/>
    </xf>
    <xf numFmtId="0" fontId="0" fillId="2" borderId="0" xfId="0" applyFill="1" applyAlignment="1">
      <alignment horizontal="center"/>
    </xf>
    <xf numFmtId="0" fontId="2" fillId="2"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 fillId="2" borderId="10"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3" xfId="0" applyFont="1" applyFill="1" applyBorder="1" applyAlignment="1">
      <alignment horizontal="justify" vertical="top" wrapText="1"/>
    </xf>
    <xf numFmtId="0" fontId="1" fillId="2" borderId="13"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10" xfId="0" applyFont="1" applyFill="1" applyBorder="1" applyAlignment="1">
      <alignment horizontal="justify" vertical="top" wrapText="1"/>
    </xf>
    <xf numFmtId="0" fontId="1" fillId="2" borderId="12" xfId="0" applyFont="1" applyFill="1" applyBorder="1" applyAlignment="1">
      <alignment horizontal="justify" vertical="top" wrapText="1"/>
    </xf>
    <xf numFmtId="0" fontId="1" fillId="2" borderId="14" xfId="0" applyFont="1" applyFill="1" applyBorder="1" applyAlignment="1">
      <alignment horizontal="justify" vertical="top" wrapText="1"/>
    </xf>
    <xf numFmtId="0" fontId="7" fillId="2" borderId="13"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4" xfId="0" applyFont="1" applyFill="1" applyBorder="1" applyAlignment="1">
      <alignment horizontal="center" vertical="top" wrapText="1"/>
    </xf>
    <xf numFmtId="0" fontId="6" fillId="2" borderId="12" xfId="0" applyFont="1" applyFill="1" applyBorder="1" applyAlignment="1">
      <alignment horizontal="justify" vertical="top" wrapText="1"/>
    </xf>
    <xf numFmtId="0" fontId="6" fillId="2" borderId="14" xfId="0" applyFont="1" applyFill="1" applyBorder="1" applyAlignment="1">
      <alignment horizontal="justify" vertical="top" wrapText="1"/>
    </xf>
    <xf numFmtId="0" fontId="1" fillId="2" borderId="1" xfId="0" applyFont="1" applyFill="1" applyBorder="1" applyAlignment="1">
      <alignment horizontal="justify" vertical="top" wrapText="1"/>
    </xf>
    <xf numFmtId="0" fontId="1" fillId="2" borderId="2"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7"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6" xfId="0" applyFont="1" applyFill="1" applyBorder="1" applyAlignment="1">
      <alignment horizontal="justify" vertical="top" wrapText="1"/>
    </xf>
    <xf numFmtId="0" fontId="4" fillId="2" borderId="2" xfId="0" applyFont="1" applyFill="1" applyBorder="1" applyAlignment="1">
      <alignment horizontal="right" vertical="center" wrapText="1"/>
    </xf>
    <xf numFmtId="0" fontId="4" fillId="2" borderId="9" xfId="0" applyFont="1" applyFill="1" applyBorder="1" applyAlignment="1">
      <alignment horizontal="right" vertical="center" wrapText="1"/>
    </xf>
    <xf numFmtId="165" fontId="1" fillId="2" borderId="9" xfId="0" applyNumberFormat="1" applyFont="1" applyFill="1" applyBorder="1" applyAlignment="1">
      <alignment horizontal="center" vertical="center" wrapText="1"/>
    </xf>
    <xf numFmtId="165" fontId="1" fillId="2" borderId="3" xfId="0" applyNumberFormat="1" applyFont="1" applyFill="1" applyBorder="1" applyAlignment="1">
      <alignment horizontal="center" vertical="center" wrapText="1"/>
    </xf>
    <xf numFmtId="0" fontId="4" fillId="2" borderId="0" xfId="0" applyFont="1" applyFill="1" applyBorder="1" applyAlignment="1">
      <alignment horizontal="right" vertical="center" wrapText="1"/>
    </xf>
    <xf numFmtId="0" fontId="4" fillId="2" borderId="11" xfId="0" applyFont="1" applyFill="1" applyBorder="1" applyAlignment="1">
      <alignment horizontal="left" vertical="center" wrapText="1"/>
    </xf>
    <xf numFmtId="0" fontId="1" fillId="2" borderId="0" xfId="0" applyFont="1" applyFill="1" applyBorder="1" applyAlignment="1">
      <alignment horizontal="left" vertical="center"/>
    </xf>
    <xf numFmtId="0" fontId="1" fillId="2" borderId="13" xfId="0" applyFont="1" applyFill="1" applyBorder="1" applyAlignment="1">
      <alignment horizontal="left" vertical="center"/>
    </xf>
    <xf numFmtId="0" fontId="1" fillId="2" borderId="0" xfId="0" applyFont="1" applyFill="1" applyBorder="1" applyAlignment="1">
      <alignment horizontal="right" vertical="center" wrapText="1"/>
    </xf>
    <xf numFmtId="0" fontId="4" fillId="2" borderId="4" xfId="0" applyFont="1" applyFill="1" applyBorder="1" applyAlignment="1">
      <alignment horizontal="left" vertical="center" wrapText="1"/>
    </xf>
    <xf numFmtId="0" fontId="5" fillId="2" borderId="10" xfId="0" applyFont="1" applyFill="1" applyBorder="1" applyAlignment="1">
      <alignment horizontal="justify" vertical="top" wrapText="1"/>
    </xf>
    <xf numFmtId="0" fontId="5" fillId="2" borderId="12" xfId="0" applyFont="1" applyFill="1" applyBorder="1" applyAlignment="1">
      <alignment horizontal="justify" vertical="top" wrapText="1"/>
    </xf>
    <xf numFmtId="0" fontId="1" fillId="2" borderId="11" xfId="0" applyFont="1" applyFill="1" applyBorder="1" applyAlignment="1">
      <alignment horizontal="center" vertical="top" wrapText="1"/>
    </xf>
    <xf numFmtId="0" fontId="1" fillId="2" borderId="7" xfId="0" applyFont="1" applyFill="1" applyBorder="1" applyAlignment="1">
      <alignment horizontal="center" vertical="top" wrapText="1"/>
    </xf>
    <xf numFmtId="0" fontId="10" fillId="2" borderId="12" xfId="0" applyFont="1" applyFill="1" applyBorder="1" applyAlignment="1">
      <alignment horizontal="center" vertical="top" wrapText="1"/>
    </xf>
    <xf numFmtId="0" fontId="4" fillId="2" borderId="2" xfId="0" applyFont="1" applyFill="1" applyBorder="1" applyAlignment="1">
      <alignment horizontal="right" vertical="center"/>
    </xf>
    <xf numFmtId="0" fontId="4" fillId="2" borderId="9"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0" xfId="0" applyFont="1" applyFill="1" applyBorder="1" applyAlignment="1">
      <alignment horizontal="righ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5" fillId="2" borderId="3"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1" fillId="2" borderId="12" xfId="0" applyFont="1" applyFill="1" applyBorder="1" applyAlignment="1">
      <alignment horizontal="left" vertical="top" wrapText="1"/>
    </xf>
    <xf numFmtId="0" fontId="4" fillId="2" borderId="11" xfId="0" applyFont="1" applyFill="1" applyBorder="1" applyAlignment="1">
      <alignment horizontal="right" vertical="center" wrapText="1"/>
    </xf>
    <xf numFmtId="0" fontId="4" fillId="2" borderId="9" xfId="1" applyFont="1" applyFill="1" applyBorder="1" applyAlignment="1">
      <alignment horizontal="right" vertical="center" wrapText="1"/>
    </xf>
    <xf numFmtId="0" fontId="1" fillId="2" borderId="15" xfId="1" applyFont="1" applyFill="1" applyBorder="1" applyAlignment="1">
      <alignment horizontal="right" vertical="center" wrapText="1"/>
    </xf>
    <xf numFmtId="0" fontId="1" fillId="2" borderId="2" xfId="0" applyFont="1" applyFill="1" applyBorder="1" applyAlignment="1">
      <alignment horizontal="justify" vertical="top" wrapText="1"/>
    </xf>
    <xf numFmtId="0" fontId="1" fillId="2" borderId="11" xfId="0" applyFont="1" applyFill="1" applyBorder="1" applyAlignment="1">
      <alignment horizontal="justify" vertical="top" wrapText="1"/>
    </xf>
    <xf numFmtId="0" fontId="1" fillId="2" borderId="9"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3" fillId="2" borderId="7" xfId="1" applyFont="1" applyFill="1" applyBorder="1" applyAlignment="1">
      <alignment horizontal="center" vertical="center" wrapText="1"/>
    </xf>
    <xf numFmtId="0" fontId="13" fillId="2" borderId="15"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4" fillId="2" borderId="7" xfId="1" applyFont="1" applyFill="1" applyBorder="1" applyAlignment="1">
      <alignment horizontal="left" vertical="center"/>
    </xf>
    <xf numFmtId="0" fontId="4" fillId="2" borderId="15" xfId="1" applyFont="1" applyFill="1" applyBorder="1" applyAlignment="1">
      <alignment horizontal="left" vertical="center"/>
    </xf>
    <xf numFmtId="0" fontId="4" fillId="2" borderId="5" xfId="1" applyFont="1" applyFill="1" applyBorder="1" applyAlignment="1">
      <alignment horizontal="left" vertical="center"/>
    </xf>
    <xf numFmtId="0" fontId="4" fillId="2" borderId="9" xfId="1" applyFont="1" applyFill="1" applyBorder="1" applyAlignment="1">
      <alignment horizontal="left" vertical="center"/>
    </xf>
    <xf numFmtId="0" fontId="4" fillId="2" borderId="0" xfId="1" applyFont="1" applyFill="1" applyBorder="1" applyAlignment="1">
      <alignment horizontal="left" vertical="center"/>
    </xf>
    <xf numFmtId="0" fontId="4" fillId="2" borderId="13" xfId="1" applyFont="1" applyFill="1" applyBorder="1" applyAlignment="1">
      <alignment horizontal="left" vertical="center"/>
    </xf>
    <xf numFmtId="0" fontId="1" fillId="2" borderId="2" xfId="1" applyFont="1" applyFill="1" applyBorder="1" applyAlignment="1">
      <alignment horizontal="center" vertical="top" wrapText="1"/>
    </xf>
    <xf numFmtId="0" fontId="1" fillId="2" borderId="11" xfId="1" applyFont="1" applyFill="1" applyBorder="1" applyAlignment="1">
      <alignment horizontal="center" vertical="top" wrapText="1"/>
    </xf>
    <xf numFmtId="0" fontId="1" fillId="2" borderId="10" xfId="1" applyFont="1" applyFill="1" applyBorder="1" applyAlignment="1">
      <alignment horizontal="justify" vertical="top" wrapText="1"/>
    </xf>
    <xf numFmtId="0" fontId="1" fillId="2" borderId="12" xfId="1" applyFont="1" applyFill="1" applyBorder="1" applyAlignment="1">
      <alignment horizontal="justify" vertical="top" wrapText="1"/>
    </xf>
    <xf numFmtId="0" fontId="1" fillId="2" borderId="0" xfId="0" applyFont="1" applyFill="1" applyBorder="1" applyAlignment="1">
      <alignment horizontal="right" vertical="center"/>
    </xf>
    <xf numFmtId="0" fontId="1" fillId="2" borderId="15" xfId="0" applyFont="1" applyFill="1" applyBorder="1" applyAlignment="1">
      <alignment horizontal="right" vertical="center"/>
    </xf>
    <xf numFmtId="0" fontId="7" fillId="2" borderId="10" xfId="1" applyFont="1" applyFill="1" applyBorder="1" applyAlignment="1">
      <alignment horizontal="justify" vertical="top" wrapText="1"/>
    </xf>
    <xf numFmtId="0" fontId="7" fillId="2" borderId="12" xfId="1" applyFont="1" applyFill="1" applyBorder="1" applyAlignment="1">
      <alignment horizontal="justify" vertical="top" wrapText="1"/>
    </xf>
    <xf numFmtId="0" fontId="1" fillId="2" borderId="10" xfId="1" applyFont="1" applyFill="1" applyBorder="1" applyAlignment="1">
      <alignment horizontal="center" vertical="top" wrapText="1"/>
    </xf>
    <xf numFmtId="0" fontId="1" fillId="2" borderId="12" xfId="1" applyFont="1" applyFill="1" applyBorder="1" applyAlignment="1">
      <alignment horizontal="center" vertical="top" wrapText="1"/>
    </xf>
    <xf numFmtId="0" fontId="1" fillId="2" borderId="3" xfId="1" applyFont="1" applyFill="1" applyBorder="1" applyAlignment="1">
      <alignment horizontal="justify" vertical="top" wrapText="1"/>
    </xf>
    <xf numFmtId="0" fontId="1" fillId="2" borderId="13" xfId="1" applyFont="1" applyFill="1" applyBorder="1" applyAlignment="1">
      <alignment horizontal="justify" vertical="top" wrapText="1"/>
    </xf>
    <xf numFmtId="0" fontId="1" fillId="2" borderId="14" xfId="1" applyFont="1" applyFill="1" applyBorder="1" applyAlignment="1">
      <alignment horizontal="justify" vertical="top" wrapText="1"/>
    </xf>
    <xf numFmtId="164" fontId="4" fillId="2" borderId="5" xfId="0" applyNumberFormat="1" applyFont="1" applyFill="1" applyBorder="1" applyAlignment="1">
      <alignment horizontal="left" vertical="center" wrapText="1"/>
    </xf>
    <xf numFmtId="164" fontId="4" fillId="2" borderId="6" xfId="0" applyNumberFormat="1" applyFont="1" applyFill="1" applyBorder="1" applyAlignment="1">
      <alignment horizontal="left" vertical="center" wrapText="1"/>
    </xf>
    <xf numFmtId="0" fontId="7" fillId="2" borderId="10" xfId="1" applyFont="1" applyFill="1" applyBorder="1" applyAlignment="1">
      <alignment horizontal="left" vertical="top" wrapText="1"/>
    </xf>
    <xf numFmtId="0" fontId="7" fillId="2" borderId="12" xfId="1" applyFont="1" applyFill="1" applyBorder="1" applyAlignment="1">
      <alignment horizontal="left" vertical="top" wrapText="1"/>
    </xf>
    <xf numFmtId="0" fontId="1" fillId="2" borderId="2" xfId="1" applyFont="1" applyFill="1" applyBorder="1" applyAlignment="1">
      <alignment horizontal="justify" vertical="top" wrapText="1"/>
    </xf>
    <xf numFmtId="0" fontId="1" fillId="2" borderId="11" xfId="0" applyFont="1" applyFill="1" applyBorder="1" applyAlignment="1">
      <alignment horizontal="justify" vertical="top"/>
    </xf>
    <xf numFmtId="0" fontId="1" fillId="2" borderId="11" xfId="1" applyFont="1" applyFill="1" applyBorder="1" applyAlignment="1">
      <alignment horizontal="justify" vertical="top" wrapText="1"/>
    </xf>
    <xf numFmtId="0" fontId="1" fillId="2" borderId="7" xfId="1" applyFont="1" applyFill="1" applyBorder="1" applyAlignment="1">
      <alignment horizontal="justify" vertical="top" wrapText="1"/>
    </xf>
    <xf numFmtId="0" fontId="1" fillId="2" borderId="3" xfId="1" applyFont="1" applyFill="1" applyBorder="1" applyAlignment="1">
      <alignment horizontal="center" vertical="top" wrapText="1"/>
    </xf>
    <xf numFmtId="0" fontId="1" fillId="2" borderId="13" xfId="1" applyFont="1" applyFill="1" applyBorder="1" applyAlignment="1">
      <alignment horizontal="center" vertical="top" wrapText="1"/>
    </xf>
    <xf numFmtId="0" fontId="1" fillId="2" borderId="10" xfId="1" applyFont="1" applyFill="1" applyBorder="1" applyAlignment="1">
      <alignment horizontal="justify" vertical="center" wrapText="1"/>
    </xf>
    <xf numFmtId="0" fontId="0" fillId="2" borderId="12" xfId="0" applyFill="1" applyBorder="1" applyAlignment="1"/>
    <xf numFmtId="164" fontId="4" fillId="2" borderId="7" xfId="0" applyNumberFormat="1" applyFont="1" applyFill="1" applyBorder="1" applyAlignment="1">
      <alignment horizontal="left" vertical="center" wrapText="1"/>
    </xf>
    <xf numFmtId="164" fontId="4" fillId="2" borderId="15" xfId="0" applyNumberFormat="1" applyFont="1" applyFill="1" applyBorder="1" applyAlignment="1">
      <alignment horizontal="left" vertical="center" wrapText="1"/>
    </xf>
    <xf numFmtId="164" fontId="4" fillId="2" borderId="8" xfId="0" applyNumberFormat="1" applyFont="1" applyFill="1" applyBorder="1" applyAlignment="1">
      <alignment horizontal="left" vertical="center" wrapText="1"/>
    </xf>
    <xf numFmtId="164" fontId="4" fillId="2" borderId="4" xfId="0" applyNumberFormat="1" applyFont="1" applyFill="1" applyBorder="1" applyAlignment="1">
      <alignment horizontal="left" vertical="center" wrapText="1"/>
    </xf>
    <xf numFmtId="0" fontId="1" fillId="2" borderId="12" xfId="1" applyFont="1" applyFill="1" applyBorder="1" applyAlignment="1">
      <alignment horizontal="right" vertical="top" wrapText="1"/>
    </xf>
    <xf numFmtId="0" fontId="1" fillId="2" borderId="10" xfId="1" applyFont="1" applyFill="1" applyBorder="1" applyAlignment="1">
      <alignment horizontal="left" vertical="top" wrapText="1"/>
    </xf>
    <xf numFmtId="0" fontId="1" fillId="2" borderId="12" xfId="1" applyFont="1" applyFill="1" applyBorder="1" applyAlignment="1">
      <alignment horizontal="left" vertical="top" wrapText="1"/>
    </xf>
    <xf numFmtId="0" fontId="1" fillId="2" borderId="14" xfId="1" applyFont="1" applyFill="1" applyBorder="1" applyAlignment="1">
      <alignment horizontal="left" vertical="top" wrapText="1"/>
    </xf>
    <xf numFmtId="0" fontId="1" fillId="2" borderId="9" xfId="1" applyFont="1" applyFill="1" applyBorder="1" applyAlignment="1">
      <alignment horizontal="center" vertical="top" wrapText="1"/>
    </xf>
    <xf numFmtId="0" fontId="1" fillId="2" borderId="0" xfId="1" applyFont="1" applyFill="1" applyBorder="1" applyAlignment="1">
      <alignment horizontal="center" vertical="top" wrapText="1"/>
    </xf>
    <xf numFmtId="0" fontId="21" fillId="2" borderId="11" xfId="1" applyFont="1" applyFill="1" applyBorder="1" applyAlignment="1">
      <alignment horizontal="center" vertical="top" wrapText="1"/>
    </xf>
    <xf numFmtId="0" fontId="1" fillId="2" borderId="9" xfId="1" applyFont="1" applyFill="1" applyBorder="1" applyAlignment="1">
      <alignment horizontal="justify" vertical="top" wrapText="1"/>
    </xf>
    <xf numFmtId="0" fontId="1" fillId="2" borderId="0" xfId="1" applyFont="1" applyFill="1" applyBorder="1" applyAlignment="1">
      <alignment horizontal="justify" vertical="top" wrapText="1"/>
    </xf>
    <xf numFmtId="0" fontId="1" fillId="2" borderId="15" xfId="1" applyFont="1" applyFill="1" applyBorder="1" applyAlignment="1">
      <alignment horizontal="justify" vertical="top" wrapText="1"/>
    </xf>
    <xf numFmtId="0" fontId="1" fillId="2" borderId="15" xfId="0" applyFont="1" applyFill="1" applyBorder="1" applyAlignment="1">
      <alignment horizontal="center" vertical="top" wrapText="1"/>
    </xf>
    <xf numFmtId="0" fontId="4" fillId="2" borderId="9" xfId="1" applyFont="1" applyFill="1" applyBorder="1" applyAlignment="1">
      <alignment horizontal="right" vertical="top" wrapText="1"/>
    </xf>
    <xf numFmtId="0" fontId="4" fillId="2" borderId="0" xfId="1" applyFont="1" applyFill="1" applyBorder="1" applyAlignment="1">
      <alignment horizontal="right" vertical="top" wrapText="1"/>
    </xf>
    <xf numFmtId="0" fontId="4" fillId="2" borderId="11" xfId="1" applyFont="1" applyFill="1" applyBorder="1" applyAlignment="1">
      <alignment horizontal="left" vertical="center"/>
    </xf>
    <xf numFmtId="0" fontId="4" fillId="2" borderId="8" xfId="1" applyFont="1" applyFill="1" applyBorder="1" applyAlignment="1">
      <alignment horizontal="left" vertical="center"/>
    </xf>
    <xf numFmtId="0" fontId="1" fillId="2" borderId="14" xfId="1" applyFont="1" applyFill="1" applyBorder="1" applyAlignment="1">
      <alignment horizontal="center" vertical="top" wrapText="1"/>
    </xf>
    <xf numFmtId="0" fontId="21" fillId="2" borderId="10" xfId="1" applyFont="1" applyFill="1" applyBorder="1" applyAlignment="1">
      <alignment horizontal="center" vertical="top" wrapText="1"/>
    </xf>
    <xf numFmtId="0" fontId="21" fillId="2" borderId="12" xfId="1" applyFont="1" applyFill="1" applyBorder="1" applyAlignment="1">
      <alignment horizontal="center" vertical="top" wrapText="1"/>
    </xf>
    <xf numFmtId="0" fontId="4" fillId="2" borderId="3" xfId="1" applyFont="1" applyFill="1" applyBorder="1" applyAlignment="1">
      <alignment horizontal="right" vertical="center" wrapText="1"/>
    </xf>
    <xf numFmtId="0" fontId="4" fillId="2" borderId="0" xfId="1" applyFont="1" applyFill="1" applyBorder="1" applyAlignment="1">
      <alignment horizontal="right" vertical="center" wrapText="1"/>
    </xf>
    <xf numFmtId="0" fontId="4" fillId="2" borderId="13" xfId="1" applyFont="1" applyFill="1" applyBorder="1" applyAlignment="1">
      <alignment horizontal="right" vertical="center" wrapText="1"/>
    </xf>
    <xf numFmtId="0" fontId="4" fillId="2" borderId="4" xfId="1" applyFont="1" applyFill="1" applyBorder="1" applyAlignment="1">
      <alignment horizontal="left" vertical="center" wrapText="1"/>
    </xf>
    <xf numFmtId="0" fontId="4" fillId="2" borderId="6" xfId="1" applyFont="1" applyFill="1" applyBorder="1" applyAlignment="1">
      <alignment horizontal="left" vertical="center"/>
    </xf>
    <xf numFmtId="0" fontId="13" fillId="2" borderId="4" xfId="1" applyFont="1" applyFill="1" applyBorder="1" applyAlignment="1">
      <alignment horizontal="left" vertical="center" wrapText="1"/>
    </xf>
    <xf numFmtId="0" fontId="13" fillId="2" borderId="5" xfId="1" applyFont="1" applyFill="1" applyBorder="1" applyAlignment="1">
      <alignment horizontal="left" vertical="center" wrapText="1"/>
    </xf>
    <xf numFmtId="164" fontId="4" fillId="2" borderId="9" xfId="0" applyNumberFormat="1"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4" fillId="2" borderId="11"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2" borderId="8" xfId="1" applyFont="1" applyFill="1" applyBorder="1" applyAlignment="1">
      <alignment horizontal="left" vertical="center" wrapText="1"/>
    </xf>
    <xf numFmtId="0" fontId="13" fillId="2" borderId="11" xfId="1" applyFont="1" applyFill="1" applyBorder="1" applyAlignment="1">
      <alignment horizontal="left" vertical="center" wrapText="1"/>
    </xf>
    <xf numFmtId="0" fontId="3" fillId="2" borderId="0" xfId="0" applyFont="1" applyFill="1" applyBorder="1" applyAlignment="1">
      <alignment horizontal="left" vertical="center"/>
    </xf>
    <xf numFmtId="0" fontId="3" fillId="2" borderId="15" xfId="0" applyFont="1" applyFill="1" applyBorder="1" applyAlignment="1">
      <alignment horizontal="left" vertical="center"/>
    </xf>
    <xf numFmtId="164" fontId="22" fillId="2" borderId="9" xfId="0" applyNumberFormat="1" applyFont="1" applyFill="1" applyBorder="1" applyAlignment="1">
      <alignment horizontal="center" vertical="center" wrapText="1"/>
    </xf>
    <xf numFmtId="164" fontId="22" fillId="2" borderId="3" xfId="0" applyNumberFormat="1" applyFont="1" applyFill="1" applyBorder="1" applyAlignment="1">
      <alignment horizontal="center" vertical="center" wrapText="1"/>
    </xf>
    <xf numFmtId="0" fontId="13" fillId="2" borderId="7"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0" xfId="1" applyFont="1" applyFill="1" applyBorder="1" applyAlignment="1">
      <alignment horizontal="left" vertical="center" wrapText="1"/>
    </xf>
    <xf numFmtId="0" fontId="13" fillId="2" borderId="6" xfId="1" applyFont="1" applyFill="1" applyBorder="1" applyAlignment="1">
      <alignment horizontal="left" vertical="center" wrapText="1"/>
    </xf>
    <xf numFmtId="0" fontId="1" fillId="2" borderId="0" xfId="1" applyFont="1" applyFill="1" applyBorder="1" applyAlignment="1">
      <alignment horizontal="right" vertical="top" wrapText="1"/>
    </xf>
    <xf numFmtId="0" fontId="5" fillId="2" borderId="10" xfId="1" applyFont="1" applyFill="1" applyBorder="1" applyAlignment="1">
      <alignment horizontal="justify" vertical="top" wrapText="1"/>
    </xf>
    <xf numFmtId="0" fontId="5" fillId="2" borderId="12" xfId="1" applyFont="1" applyFill="1" applyBorder="1" applyAlignment="1">
      <alignment horizontal="justify" vertical="top" wrapText="1"/>
    </xf>
    <xf numFmtId="0" fontId="0" fillId="2" borderId="12" xfId="0" applyFill="1" applyBorder="1"/>
    <xf numFmtId="0" fontId="13" fillId="2" borderId="11"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13" xfId="1" applyFont="1" applyFill="1" applyBorder="1" applyAlignment="1">
      <alignment horizontal="center" vertical="center" wrapText="1"/>
    </xf>
  </cellXfs>
  <cellStyles count="2">
    <cellStyle name="Обычный" xfId="0" builtinId="0"/>
    <cellStyle name="Обычный_Програма Київ спортивни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77"/>
  <sheetViews>
    <sheetView tabSelected="1" zoomScale="57" zoomScaleNormal="57" workbookViewId="0">
      <selection activeCell="O4" sqref="O4"/>
    </sheetView>
  </sheetViews>
  <sheetFormatPr defaultRowHeight="15"/>
  <cols>
    <col min="1" max="1" width="14.140625" style="2" customWidth="1"/>
    <col min="2" max="2" width="18.42578125" style="2" customWidth="1"/>
    <col min="3" max="3" width="33.85546875" style="2" customWidth="1"/>
    <col min="4" max="4" width="11.28515625" style="437" customWidth="1"/>
    <col min="5" max="5" width="26" style="2" customWidth="1"/>
    <col min="6" max="7" width="13.42578125" style="2" customWidth="1"/>
    <col min="8" max="8" width="14.140625" style="2" customWidth="1"/>
    <col min="9" max="9" width="34.140625" style="438" customWidth="1"/>
    <col min="10" max="10" width="14.42578125" style="439" customWidth="1"/>
    <col min="11" max="11" width="12.140625" style="439" customWidth="1"/>
    <col min="12" max="12" width="14.28515625" style="2" customWidth="1"/>
    <col min="13" max="256" width="9.140625" style="2"/>
    <col min="257" max="257" width="14.140625" style="2" customWidth="1"/>
    <col min="258" max="258" width="18.42578125" style="2" customWidth="1"/>
    <col min="259" max="259" width="33.85546875" style="2" customWidth="1"/>
    <col min="260" max="260" width="11.28515625" style="2" customWidth="1"/>
    <col min="261" max="261" width="26" style="2" customWidth="1"/>
    <col min="262" max="263" width="13.42578125" style="2" customWidth="1"/>
    <col min="264" max="264" width="14.140625" style="2" customWidth="1"/>
    <col min="265" max="265" width="34.140625" style="2" customWidth="1"/>
    <col min="266" max="267" width="12.140625" style="2" customWidth="1"/>
    <col min="268" max="268" width="14.28515625" style="2" customWidth="1"/>
    <col min="269" max="512" width="9.140625" style="2"/>
    <col min="513" max="513" width="14.140625" style="2" customWidth="1"/>
    <col min="514" max="514" width="18.42578125" style="2" customWidth="1"/>
    <col min="515" max="515" width="33.85546875" style="2" customWidth="1"/>
    <col min="516" max="516" width="11.28515625" style="2" customWidth="1"/>
    <col min="517" max="517" width="26" style="2" customWidth="1"/>
    <col min="518" max="519" width="13.42578125" style="2" customWidth="1"/>
    <col min="520" max="520" width="14.140625" style="2" customWidth="1"/>
    <col min="521" max="521" width="34.140625" style="2" customWidth="1"/>
    <col min="522" max="523" width="12.140625" style="2" customWidth="1"/>
    <col min="524" max="524" width="14.28515625" style="2" customWidth="1"/>
    <col min="525" max="768" width="9.140625" style="2"/>
    <col min="769" max="769" width="14.140625" style="2" customWidth="1"/>
    <col min="770" max="770" width="18.42578125" style="2" customWidth="1"/>
    <col min="771" max="771" width="33.85546875" style="2" customWidth="1"/>
    <col min="772" max="772" width="11.28515625" style="2" customWidth="1"/>
    <col min="773" max="773" width="26" style="2" customWidth="1"/>
    <col min="774" max="775" width="13.42578125" style="2" customWidth="1"/>
    <col min="776" max="776" width="14.140625" style="2" customWidth="1"/>
    <col min="777" max="777" width="34.140625" style="2" customWidth="1"/>
    <col min="778" max="779" width="12.140625" style="2" customWidth="1"/>
    <col min="780" max="780" width="14.28515625" style="2" customWidth="1"/>
    <col min="781" max="1024" width="9.140625" style="2"/>
    <col min="1025" max="1025" width="14.140625" style="2" customWidth="1"/>
    <col min="1026" max="1026" width="18.42578125" style="2" customWidth="1"/>
    <col min="1027" max="1027" width="33.85546875" style="2" customWidth="1"/>
    <col min="1028" max="1028" width="11.28515625" style="2" customWidth="1"/>
    <col min="1029" max="1029" width="26" style="2" customWidth="1"/>
    <col min="1030" max="1031" width="13.42578125" style="2" customWidth="1"/>
    <col min="1032" max="1032" width="14.140625" style="2" customWidth="1"/>
    <col min="1033" max="1033" width="34.140625" style="2" customWidth="1"/>
    <col min="1034" max="1035" width="12.140625" style="2" customWidth="1"/>
    <col min="1036" max="1036" width="14.28515625" style="2" customWidth="1"/>
    <col min="1037" max="1280" width="9.140625" style="2"/>
    <col min="1281" max="1281" width="14.140625" style="2" customWidth="1"/>
    <col min="1282" max="1282" width="18.42578125" style="2" customWidth="1"/>
    <col min="1283" max="1283" width="33.85546875" style="2" customWidth="1"/>
    <col min="1284" max="1284" width="11.28515625" style="2" customWidth="1"/>
    <col min="1285" max="1285" width="26" style="2" customWidth="1"/>
    <col min="1286" max="1287" width="13.42578125" style="2" customWidth="1"/>
    <col min="1288" max="1288" width="14.140625" style="2" customWidth="1"/>
    <col min="1289" max="1289" width="34.140625" style="2" customWidth="1"/>
    <col min="1290" max="1291" width="12.140625" style="2" customWidth="1"/>
    <col min="1292" max="1292" width="14.28515625" style="2" customWidth="1"/>
    <col min="1293" max="1536" width="9.140625" style="2"/>
    <col min="1537" max="1537" width="14.140625" style="2" customWidth="1"/>
    <col min="1538" max="1538" width="18.42578125" style="2" customWidth="1"/>
    <col min="1539" max="1539" width="33.85546875" style="2" customWidth="1"/>
    <col min="1540" max="1540" width="11.28515625" style="2" customWidth="1"/>
    <col min="1541" max="1541" width="26" style="2" customWidth="1"/>
    <col min="1542" max="1543" width="13.42578125" style="2" customWidth="1"/>
    <col min="1544" max="1544" width="14.140625" style="2" customWidth="1"/>
    <col min="1545" max="1545" width="34.140625" style="2" customWidth="1"/>
    <col min="1546" max="1547" width="12.140625" style="2" customWidth="1"/>
    <col min="1548" max="1548" width="14.28515625" style="2" customWidth="1"/>
    <col min="1549" max="1792" width="9.140625" style="2"/>
    <col min="1793" max="1793" width="14.140625" style="2" customWidth="1"/>
    <col min="1794" max="1794" width="18.42578125" style="2" customWidth="1"/>
    <col min="1795" max="1795" width="33.85546875" style="2" customWidth="1"/>
    <col min="1796" max="1796" width="11.28515625" style="2" customWidth="1"/>
    <col min="1797" max="1797" width="26" style="2" customWidth="1"/>
    <col min="1798" max="1799" width="13.42578125" style="2" customWidth="1"/>
    <col min="1800" max="1800" width="14.140625" style="2" customWidth="1"/>
    <col min="1801" max="1801" width="34.140625" style="2" customWidth="1"/>
    <col min="1802" max="1803" width="12.140625" style="2" customWidth="1"/>
    <col min="1804" max="1804" width="14.28515625" style="2" customWidth="1"/>
    <col min="1805" max="2048" width="9.140625" style="2"/>
    <col min="2049" max="2049" width="14.140625" style="2" customWidth="1"/>
    <col min="2050" max="2050" width="18.42578125" style="2" customWidth="1"/>
    <col min="2051" max="2051" width="33.85546875" style="2" customWidth="1"/>
    <col min="2052" max="2052" width="11.28515625" style="2" customWidth="1"/>
    <col min="2053" max="2053" width="26" style="2" customWidth="1"/>
    <col min="2054" max="2055" width="13.42578125" style="2" customWidth="1"/>
    <col min="2056" max="2056" width="14.140625" style="2" customWidth="1"/>
    <col min="2057" max="2057" width="34.140625" style="2" customWidth="1"/>
    <col min="2058" max="2059" width="12.140625" style="2" customWidth="1"/>
    <col min="2060" max="2060" width="14.28515625" style="2" customWidth="1"/>
    <col min="2061" max="2304" width="9.140625" style="2"/>
    <col min="2305" max="2305" width="14.140625" style="2" customWidth="1"/>
    <col min="2306" max="2306" width="18.42578125" style="2" customWidth="1"/>
    <col min="2307" max="2307" width="33.85546875" style="2" customWidth="1"/>
    <col min="2308" max="2308" width="11.28515625" style="2" customWidth="1"/>
    <col min="2309" max="2309" width="26" style="2" customWidth="1"/>
    <col min="2310" max="2311" width="13.42578125" style="2" customWidth="1"/>
    <col min="2312" max="2312" width="14.140625" style="2" customWidth="1"/>
    <col min="2313" max="2313" width="34.140625" style="2" customWidth="1"/>
    <col min="2314" max="2315" width="12.140625" style="2" customWidth="1"/>
    <col min="2316" max="2316" width="14.28515625" style="2" customWidth="1"/>
    <col min="2317" max="2560" width="9.140625" style="2"/>
    <col min="2561" max="2561" width="14.140625" style="2" customWidth="1"/>
    <col min="2562" max="2562" width="18.42578125" style="2" customWidth="1"/>
    <col min="2563" max="2563" width="33.85546875" style="2" customWidth="1"/>
    <col min="2564" max="2564" width="11.28515625" style="2" customWidth="1"/>
    <col min="2565" max="2565" width="26" style="2" customWidth="1"/>
    <col min="2566" max="2567" width="13.42578125" style="2" customWidth="1"/>
    <col min="2568" max="2568" width="14.140625" style="2" customWidth="1"/>
    <col min="2569" max="2569" width="34.140625" style="2" customWidth="1"/>
    <col min="2570" max="2571" width="12.140625" style="2" customWidth="1"/>
    <col min="2572" max="2572" width="14.28515625" style="2" customWidth="1"/>
    <col min="2573" max="2816" width="9.140625" style="2"/>
    <col min="2817" max="2817" width="14.140625" style="2" customWidth="1"/>
    <col min="2818" max="2818" width="18.42578125" style="2" customWidth="1"/>
    <col min="2819" max="2819" width="33.85546875" style="2" customWidth="1"/>
    <col min="2820" max="2820" width="11.28515625" style="2" customWidth="1"/>
    <col min="2821" max="2821" width="26" style="2" customWidth="1"/>
    <col min="2822" max="2823" width="13.42578125" style="2" customWidth="1"/>
    <col min="2824" max="2824" width="14.140625" style="2" customWidth="1"/>
    <col min="2825" max="2825" width="34.140625" style="2" customWidth="1"/>
    <col min="2826" max="2827" width="12.140625" style="2" customWidth="1"/>
    <col min="2828" max="2828" width="14.28515625" style="2" customWidth="1"/>
    <col min="2829" max="3072" width="9.140625" style="2"/>
    <col min="3073" max="3073" width="14.140625" style="2" customWidth="1"/>
    <col min="3074" max="3074" width="18.42578125" style="2" customWidth="1"/>
    <col min="3075" max="3075" width="33.85546875" style="2" customWidth="1"/>
    <col min="3076" max="3076" width="11.28515625" style="2" customWidth="1"/>
    <col min="3077" max="3077" width="26" style="2" customWidth="1"/>
    <col min="3078" max="3079" width="13.42578125" style="2" customWidth="1"/>
    <col min="3080" max="3080" width="14.140625" style="2" customWidth="1"/>
    <col min="3081" max="3081" width="34.140625" style="2" customWidth="1"/>
    <col min="3082" max="3083" width="12.140625" style="2" customWidth="1"/>
    <col min="3084" max="3084" width="14.28515625" style="2" customWidth="1"/>
    <col min="3085" max="3328" width="9.140625" style="2"/>
    <col min="3329" max="3329" width="14.140625" style="2" customWidth="1"/>
    <col min="3330" max="3330" width="18.42578125" style="2" customWidth="1"/>
    <col min="3331" max="3331" width="33.85546875" style="2" customWidth="1"/>
    <col min="3332" max="3332" width="11.28515625" style="2" customWidth="1"/>
    <col min="3333" max="3333" width="26" style="2" customWidth="1"/>
    <col min="3334" max="3335" width="13.42578125" style="2" customWidth="1"/>
    <col min="3336" max="3336" width="14.140625" style="2" customWidth="1"/>
    <col min="3337" max="3337" width="34.140625" style="2" customWidth="1"/>
    <col min="3338" max="3339" width="12.140625" style="2" customWidth="1"/>
    <col min="3340" max="3340" width="14.28515625" style="2" customWidth="1"/>
    <col min="3341" max="3584" width="9.140625" style="2"/>
    <col min="3585" max="3585" width="14.140625" style="2" customWidth="1"/>
    <col min="3586" max="3586" width="18.42578125" style="2" customWidth="1"/>
    <col min="3587" max="3587" width="33.85546875" style="2" customWidth="1"/>
    <col min="3588" max="3588" width="11.28515625" style="2" customWidth="1"/>
    <col min="3589" max="3589" width="26" style="2" customWidth="1"/>
    <col min="3590" max="3591" width="13.42578125" style="2" customWidth="1"/>
    <col min="3592" max="3592" width="14.140625" style="2" customWidth="1"/>
    <col min="3593" max="3593" width="34.140625" style="2" customWidth="1"/>
    <col min="3594" max="3595" width="12.140625" style="2" customWidth="1"/>
    <col min="3596" max="3596" width="14.28515625" style="2" customWidth="1"/>
    <col min="3597" max="3840" width="9.140625" style="2"/>
    <col min="3841" max="3841" width="14.140625" style="2" customWidth="1"/>
    <col min="3842" max="3842" width="18.42578125" style="2" customWidth="1"/>
    <col min="3843" max="3843" width="33.85546875" style="2" customWidth="1"/>
    <col min="3844" max="3844" width="11.28515625" style="2" customWidth="1"/>
    <col min="3845" max="3845" width="26" style="2" customWidth="1"/>
    <col min="3846" max="3847" width="13.42578125" style="2" customWidth="1"/>
    <col min="3848" max="3848" width="14.140625" style="2" customWidth="1"/>
    <col min="3849" max="3849" width="34.140625" style="2" customWidth="1"/>
    <col min="3850" max="3851" width="12.140625" style="2" customWidth="1"/>
    <col min="3852" max="3852" width="14.28515625" style="2" customWidth="1"/>
    <col min="3853" max="4096" width="9.140625" style="2"/>
    <col min="4097" max="4097" width="14.140625" style="2" customWidth="1"/>
    <col min="4098" max="4098" width="18.42578125" style="2" customWidth="1"/>
    <col min="4099" max="4099" width="33.85546875" style="2" customWidth="1"/>
    <col min="4100" max="4100" width="11.28515625" style="2" customWidth="1"/>
    <col min="4101" max="4101" width="26" style="2" customWidth="1"/>
    <col min="4102" max="4103" width="13.42578125" style="2" customWidth="1"/>
    <col min="4104" max="4104" width="14.140625" style="2" customWidth="1"/>
    <col min="4105" max="4105" width="34.140625" style="2" customWidth="1"/>
    <col min="4106" max="4107" width="12.140625" style="2" customWidth="1"/>
    <col min="4108" max="4108" width="14.28515625" style="2" customWidth="1"/>
    <col min="4109" max="4352" width="9.140625" style="2"/>
    <col min="4353" max="4353" width="14.140625" style="2" customWidth="1"/>
    <col min="4354" max="4354" width="18.42578125" style="2" customWidth="1"/>
    <col min="4355" max="4355" width="33.85546875" style="2" customWidth="1"/>
    <col min="4356" max="4356" width="11.28515625" style="2" customWidth="1"/>
    <col min="4357" max="4357" width="26" style="2" customWidth="1"/>
    <col min="4358" max="4359" width="13.42578125" style="2" customWidth="1"/>
    <col min="4360" max="4360" width="14.140625" style="2" customWidth="1"/>
    <col min="4361" max="4361" width="34.140625" style="2" customWidth="1"/>
    <col min="4362" max="4363" width="12.140625" style="2" customWidth="1"/>
    <col min="4364" max="4364" width="14.28515625" style="2" customWidth="1"/>
    <col min="4365" max="4608" width="9.140625" style="2"/>
    <col min="4609" max="4609" width="14.140625" style="2" customWidth="1"/>
    <col min="4610" max="4610" width="18.42578125" style="2" customWidth="1"/>
    <col min="4611" max="4611" width="33.85546875" style="2" customWidth="1"/>
    <col min="4612" max="4612" width="11.28515625" style="2" customWidth="1"/>
    <col min="4613" max="4613" width="26" style="2" customWidth="1"/>
    <col min="4614" max="4615" width="13.42578125" style="2" customWidth="1"/>
    <col min="4616" max="4616" width="14.140625" style="2" customWidth="1"/>
    <col min="4617" max="4617" width="34.140625" style="2" customWidth="1"/>
    <col min="4618" max="4619" width="12.140625" style="2" customWidth="1"/>
    <col min="4620" max="4620" width="14.28515625" style="2" customWidth="1"/>
    <col min="4621" max="4864" width="9.140625" style="2"/>
    <col min="4865" max="4865" width="14.140625" style="2" customWidth="1"/>
    <col min="4866" max="4866" width="18.42578125" style="2" customWidth="1"/>
    <col min="4867" max="4867" width="33.85546875" style="2" customWidth="1"/>
    <col min="4868" max="4868" width="11.28515625" style="2" customWidth="1"/>
    <col min="4869" max="4869" width="26" style="2" customWidth="1"/>
    <col min="4870" max="4871" width="13.42578125" style="2" customWidth="1"/>
    <col min="4872" max="4872" width="14.140625" style="2" customWidth="1"/>
    <col min="4873" max="4873" width="34.140625" style="2" customWidth="1"/>
    <col min="4874" max="4875" width="12.140625" style="2" customWidth="1"/>
    <col min="4876" max="4876" width="14.28515625" style="2" customWidth="1"/>
    <col min="4877" max="5120" width="9.140625" style="2"/>
    <col min="5121" max="5121" width="14.140625" style="2" customWidth="1"/>
    <col min="5122" max="5122" width="18.42578125" style="2" customWidth="1"/>
    <col min="5123" max="5123" width="33.85546875" style="2" customWidth="1"/>
    <col min="5124" max="5124" width="11.28515625" style="2" customWidth="1"/>
    <col min="5125" max="5125" width="26" style="2" customWidth="1"/>
    <col min="5126" max="5127" width="13.42578125" style="2" customWidth="1"/>
    <col min="5128" max="5128" width="14.140625" style="2" customWidth="1"/>
    <col min="5129" max="5129" width="34.140625" style="2" customWidth="1"/>
    <col min="5130" max="5131" width="12.140625" style="2" customWidth="1"/>
    <col min="5132" max="5132" width="14.28515625" style="2" customWidth="1"/>
    <col min="5133" max="5376" width="9.140625" style="2"/>
    <col min="5377" max="5377" width="14.140625" style="2" customWidth="1"/>
    <col min="5378" max="5378" width="18.42578125" style="2" customWidth="1"/>
    <col min="5379" max="5379" width="33.85546875" style="2" customWidth="1"/>
    <col min="5380" max="5380" width="11.28515625" style="2" customWidth="1"/>
    <col min="5381" max="5381" width="26" style="2" customWidth="1"/>
    <col min="5382" max="5383" width="13.42578125" style="2" customWidth="1"/>
    <col min="5384" max="5384" width="14.140625" style="2" customWidth="1"/>
    <col min="5385" max="5385" width="34.140625" style="2" customWidth="1"/>
    <col min="5386" max="5387" width="12.140625" style="2" customWidth="1"/>
    <col min="5388" max="5388" width="14.28515625" style="2" customWidth="1"/>
    <col min="5389" max="5632" width="9.140625" style="2"/>
    <col min="5633" max="5633" width="14.140625" style="2" customWidth="1"/>
    <col min="5634" max="5634" width="18.42578125" style="2" customWidth="1"/>
    <col min="5635" max="5635" width="33.85546875" style="2" customWidth="1"/>
    <col min="5636" max="5636" width="11.28515625" style="2" customWidth="1"/>
    <col min="5637" max="5637" width="26" style="2" customWidth="1"/>
    <col min="5638" max="5639" width="13.42578125" style="2" customWidth="1"/>
    <col min="5640" max="5640" width="14.140625" style="2" customWidth="1"/>
    <col min="5641" max="5641" width="34.140625" style="2" customWidth="1"/>
    <col min="5642" max="5643" width="12.140625" style="2" customWidth="1"/>
    <col min="5644" max="5644" width="14.28515625" style="2" customWidth="1"/>
    <col min="5645" max="5888" width="9.140625" style="2"/>
    <col min="5889" max="5889" width="14.140625" style="2" customWidth="1"/>
    <col min="5890" max="5890" width="18.42578125" style="2" customWidth="1"/>
    <col min="5891" max="5891" width="33.85546875" style="2" customWidth="1"/>
    <col min="5892" max="5892" width="11.28515625" style="2" customWidth="1"/>
    <col min="5893" max="5893" width="26" style="2" customWidth="1"/>
    <col min="5894" max="5895" width="13.42578125" style="2" customWidth="1"/>
    <col min="5896" max="5896" width="14.140625" style="2" customWidth="1"/>
    <col min="5897" max="5897" width="34.140625" style="2" customWidth="1"/>
    <col min="5898" max="5899" width="12.140625" style="2" customWidth="1"/>
    <col min="5900" max="5900" width="14.28515625" style="2" customWidth="1"/>
    <col min="5901" max="6144" width="9.140625" style="2"/>
    <col min="6145" max="6145" width="14.140625" style="2" customWidth="1"/>
    <col min="6146" max="6146" width="18.42578125" style="2" customWidth="1"/>
    <col min="6147" max="6147" width="33.85546875" style="2" customWidth="1"/>
    <col min="6148" max="6148" width="11.28515625" style="2" customWidth="1"/>
    <col min="6149" max="6149" width="26" style="2" customWidth="1"/>
    <col min="6150" max="6151" width="13.42578125" style="2" customWidth="1"/>
    <col min="6152" max="6152" width="14.140625" style="2" customWidth="1"/>
    <col min="6153" max="6153" width="34.140625" style="2" customWidth="1"/>
    <col min="6154" max="6155" width="12.140625" style="2" customWidth="1"/>
    <col min="6156" max="6156" width="14.28515625" style="2" customWidth="1"/>
    <col min="6157" max="6400" width="9.140625" style="2"/>
    <col min="6401" max="6401" width="14.140625" style="2" customWidth="1"/>
    <col min="6402" max="6402" width="18.42578125" style="2" customWidth="1"/>
    <col min="6403" max="6403" width="33.85546875" style="2" customWidth="1"/>
    <col min="6404" max="6404" width="11.28515625" style="2" customWidth="1"/>
    <col min="6405" max="6405" width="26" style="2" customWidth="1"/>
    <col min="6406" max="6407" width="13.42578125" style="2" customWidth="1"/>
    <col min="6408" max="6408" width="14.140625" style="2" customWidth="1"/>
    <col min="6409" max="6409" width="34.140625" style="2" customWidth="1"/>
    <col min="6410" max="6411" width="12.140625" style="2" customWidth="1"/>
    <col min="6412" max="6412" width="14.28515625" style="2" customWidth="1"/>
    <col min="6413" max="6656" width="9.140625" style="2"/>
    <col min="6657" max="6657" width="14.140625" style="2" customWidth="1"/>
    <col min="6658" max="6658" width="18.42578125" style="2" customWidth="1"/>
    <col min="6659" max="6659" width="33.85546875" style="2" customWidth="1"/>
    <col min="6660" max="6660" width="11.28515625" style="2" customWidth="1"/>
    <col min="6661" max="6661" width="26" style="2" customWidth="1"/>
    <col min="6662" max="6663" width="13.42578125" style="2" customWidth="1"/>
    <col min="6664" max="6664" width="14.140625" style="2" customWidth="1"/>
    <col min="6665" max="6665" width="34.140625" style="2" customWidth="1"/>
    <col min="6666" max="6667" width="12.140625" style="2" customWidth="1"/>
    <col min="6668" max="6668" width="14.28515625" style="2" customWidth="1"/>
    <col min="6669" max="6912" width="9.140625" style="2"/>
    <col min="6913" max="6913" width="14.140625" style="2" customWidth="1"/>
    <col min="6914" max="6914" width="18.42578125" style="2" customWidth="1"/>
    <col min="6915" max="6915" width="33.85546875" style="2" customWidth="1"/>
    <col min="6916" max="6916" width="11.28515625" style="2" customWidth="1"/>
    <col min="6917" max="6917" width="26" style="2" customWidth="1"/>
    <col min="6918" max="6919" width="13.42578125" style="2" customWidth="1"/>
    <col min="6920" max="6920" width="14.140625" style="2" customWidth="1"/>
    <col min="6921" max="6921" width="34.140625" style="2" customWidth="1"/>
    <col min="6922" max="6923" width="12.140625" style="2" customWidth="1"/>
    <col min="6924" max="6924" width="14.28515625" style="2" customWidth="1"/>
    <col min="6925" max="7168" width="9.140625" style="2"/>
    <col min="7169" max="7169" width="14.140625" style="2" customWidth="1"/>
    <col min="7170" max="7170" width="18.42578125" style="2" customWidth="1"/>
    <col min="7171" max="7171" width="33.85546875" style="2" customWidth="1"/>
    <col min="7172" max="7172" width="11.28515625" style="2" customWidth="1"/>
    <col min="7173" max="7173" width="26" style="2" customWidth="1"/>
    <col min="7174" max="7175" width="13.42578125" style="2" customWidth="1"/>
    <col min="7176" max="7176" width="14.140625" style="2" customWidth="1"/>
    <col min="7177" max="7177" width="34.140625" style="2" customWidth="1"/>
    <col min="7178" max="7179" width="12.140625" style="2" customWidth="1"/>
    <col min="7180" max="7180" width="14.28515625" style="2" customWidth="1"/>
    <col min="7181" max="7424" width="9.140625" style="2"/>
    <col min="7425" max="7425" width="14.140625" style="2" customWidth="1"/>
    <col min="7426" max="7426" width="18.42578125" style="2" customWidth="1"/>
    <col min="7427" max="7427" width="33.85546875" style="2" customWidth="1"/>
    <col min="7428" max="7428" width="11.28515625" style="2" customWidth="1"/>
    <col min="7429" max="7429" width="26" style="2" customWidth="1"/>
    <col min="7430" max="7431" width="13.42578125" style="2" customWidth="1"/>
    <col min="7432" max="7432" width="14.140625" style="2" customWidth="1"/>
    <col min="7433" max="7433" width="34.140625" style="2" customWidth="1"/>
    <col min="7434" max="7435" width="12.140625" style="2" customWidth="1"/>
    <col min="7436" max="7436" width="14.28515625" style="2" customWidth="1"/>
    <col min="7437" max="7680" width="9.140625" style="2"/>
    <col min="7681" max="7681" width="14.140625" style="2" customWidth="1"/>
    <col min="7682" max="7682" width="18.42578125" style="2" customWidth="1"/>
    <col min="7683" max="7683" width="33.85546875" style="2" customWidth="1"/>
    <col min="7684" max="7684" width="11.28515625" style="2" customWidth="1"/>
    <col min="7685" max="7685" width="26" style="2" customWidth="1"/>
    <col min="7686" max="7687" width="13.42578125" style="2" customWidth="1"/>
    <col min="7688" max="7688" width="14.140625" style="2" customWidth="1"/>
    <col min="7689" max="7689" width="34.140625" style="2" customWidth="1"/>
    <col min="7690" max="7691" width="12.140625" style="2" customWidth="1"/>
    <col min="7692" max="7692" width="14.28515625" style="2" customWidth="1"/>
    <col min="7693" max="7936" width="9.140625" style="2"/>
    <col min="7937" max="7937" width="14.140625" style="2" customWidth="1"/>
    <col min="7938" max="7938" width="18.42578125" style="2" customWidth="1"/>
    <col min="7939" max="7939" width="33.85546875" style="2" customWidth="1"/>
    <col min="7940" max="7940" width="11.28515625" style="2" customWidth="1"/>
    <col min="7941" max="7941" width="26" style="2" customWidth="1"/>
    <col min="7942" max="7943" width="13.42578125" style="2" customWidth="1"/>
    <col min="7944" max="7944" width="14.140625" style="2" customWidth="1"/>
    <col min="7945" max="7945" width="34.140625" style="2" customWidth="1"/>
    <col min="7946" max="7947" width="12.140625" style="2" customWidth="1"/>
    <col min="7948" max="7948" width="14.28515625" style="2" customWidth="1"/>
    <col min="7949" max="8192" width="9.140625" style="2"/>
    <col min="8193" max="8193" width="14.140625" style="2" customWidth="1"/>
    <col min="8194" max="8194" width="18.42578125" style="2" customWidth="1"/>
    <col min="8195" max="8195" width="33.85546875" style="2" customWidth="1"/>
    <col min="8196" max="8196" width="11.28515625" style="2" customWidth="1"/>
    <col min="8197" max="8197" width="26" style="2" customWidth="1"/>
    <col min="8198" max="8199" width="13.42578125" style="2" customWidth="1"/>
    <col min="8200" max="8200" width="14.140625" style="2" customWidth="1"/>
    <col min="8201" max="8201" width="34.140625" style="2" customWidth="1"/>
    <col min="8202" max="8203" width="12.140625" style="2" customWidth="1"/>
    <col min="8204" max="8204" width="14.28515625" style="2" customWidth="1"/>
    <col min="8205" max="8448" width="9.140625" style="2"/>
    <col min="8449" max="8449" width="14.140625" style="2" customWidth="1"/>
    <col min="8450" max="8450" width="18.42578125" style="2" customWidth="1"/>
    <col min="8451" max="8451" width="33.85546875" style="2" customWidth="1"/>
    <col min="8452" max="8452" width="11.28515625" style="2" customWidth="1"/>
    <col min="8453" max="8453" width="26" style="2" customWidth="1"/>
    <col min="8454" max="8455" width="13.42578125" style="2" customWidth="1"/>
    <col min="8456" max="8456" width="14.140625" style="2" customWidth="1"/>
    <col min="8457" max="8457" width="34.140625" style="2" customWidth="1"/>
    <col min="8458" max="8459" width="12.140625" style="2" customWidth="1"/>
    <col min="8460" max="8460" width="14.28515625" style="2" customWidth="1"/>
    <col min="8461" max="8704" width="9.140625" style="2"/>
    <col min="8705" max="8705" width="14.140625" style="2" customWidth="1"/>
    <col min="8706" max="8706" width="18.42578125" style="2" customWidth="1"/>
    <col min="8707" max="8707" width="33.85546875" style="2" customWidth="1"/>
    <col min="8708" max="8708" width="11.28515625" style="2" customWidth="1"/>
    <col min="8709" max="8709" width="26" style="2" customWidth="1"/>
    <col min="8710" max="8711" width="13.42578125" style="2" customWidth="1"/>
    <col min="8712" max="8712" width="14.140625" style="2" customWidth="1"/>
    <col min="8713" max="8713" width="34.140625" style="2" customWidth="1"/>
    <col min="8714" max="8715" width="12.140625" style="2" customWidth="1"/>
    <col min="8716" max="8716" width="14.28515625" style="2" customWidth="1"/>
    <col min="8717" max="8960" width="9.140625" style="2"/>
    <col min="8961" max="8961" width="14.140625" style="2" customWidth="1"/>
    <col min="8962" max="8962" width="18.42578125" style="2" customWidth="1"/>
    <col min="8963" max="8963" width="33.85546875" style="2" customWidth="1"/>
    <col min="8964" max="8964" width="11.28515625" style="2" customWidth="1"/>
    <col min="8965" max="8965" width="26" style="2" customWidth="1"/>
    <col min="8966" max="8967" width="13.42578125" style="2" customWidth="1"/>
    <col min="8968" max="8968" width="14.140625" style="2" customWidth="1"/>
    <col min="8969" max="8969" width="34.140625" style="2" customWidth="1"/>
    <col min="8970" max="8971" width="12.140625" style="2" customWidth="1"/>
    <col min="8972" max="8972" width="14.28515625" style="2" customWidth="1"/>
    <col min="8973" max="9216" width="9.140625" style="2"/>
    <col min="9217" max="9217" width="14.140625" style="2" customWidth="1"/>
    <col min="9218" max="9218" width="18.42578125" style="2" customWidth="1"/>
    <col min="9219" max="9219" width="33.85546875" style="2" customWidth="1"/>
    <col min="9220" max="9220" width="11.28515625" style="2" customWidth="1"/>
    <col min="9221" max="9221" width="26" style="2" customWidth="1"/>
    <col min="9222" max="9223" width="13.42578125" style="2" customWidth="1"/>
    <col min="9224" max="9224" width="14.140625" style="2" customWidth="1"/>
    <col min="9225" max="9225" width="34.140625" style="2" customWidth="1"/>
    <col min="9226" max="9227" width="12.140625" style="2" customWidth="1"/>
    <col min="9228" max="9228" width="14.28515625" style="2" customWidth="1"/>
    <col min="9229" max="9472" width="9.140625" style="2"/>
    <col min="9473" max="9473" width="14.140625" style="2" customWidth="1"/>
    <col min="9474" max="9474" width="18.42578125" style="2" customWidth="1"/>
    <col min="9475" max="9475" width="33.85546875" style="2" customWidth="1"/>
    <col min="9476" max="9476" width="11.28515625" style="2" customWidth="1"/>
    <col min="9477" max="9477" width="26" style="2" customWidth="1"/>
    <col min="9478" max="9479" width="13.42578125" style="2" customWidth="1"/>
    <col min="9480" max="9480" width="14.140625" style="2" customWidth="1"/>
    <col min="9481" max="9481" width="34.140625" style="2" customWidth="1"/>
    <col min="9482" max="9483" width="12.140625" style="2" customWidth="1"/>
    <col min="9484" max="9484" width="14.28515625" style="2" customWidth="1"/>
    <col min="9485" max="9728" width="9.140625" style="2"/>
    <col min="9729" max="9729" width="14.140625" style="2" customWidth="1"/>
    <col min="9730" max="9730" width="18.42578125" style="2" customWidth="1"/>
    <col min="9731" max="9731" width="33.85546875" style="2" customWidth="1"/>
    <col min="9732" max="9732" width="11.28515625" style="2" customWidth="1"/>
    <col min="9733" max="9733" width="26" style="2" customWidth="1"/>
    <col min="9734" max="9735" width="13.42578125" style="2" customWidth="1"/>
    <col min="9736" max="9736" width="14.140625" style="2" customWidth="1"/>
    <col min="9737" max="9737" width="34.140625" style="2" customWidth="1"/>
    <col min="9738" max="9739" width="12.140625" style="2" customWidth="1"/>
    <col min="9740" max="9740" width="14.28515625" style="2" customWidth="1"/>
    <col min="9741" max="9984" width="9.140625" style="2"/>
    <col min="9985" max="9985" width="14.140625" style="2" customWidth="1"/>
    <col min="9986" max="9986" width="18.42578125" style="2" customWidth="1"/>
    <col min="9987" max="9987" width="33.85546875" style="2" customWidth="1"/>
    <col min="9988" max="9988" width="11.28515625" style="2" customWidth="1"/>
    <col min="9989" max="9989" width="26" style="2" customWidth="1"/>
    <col min="9990" max="9991" width="13.42578125" style="2" customWidth="1"/>
    <col min="9992" max="9992" width="14.140625" style="2" customWidth="1"/>
    <col min="9993" max="9993" width="34.140625" style="2" customWidth="1"/>
    <col min="9994" max="9995" width="12.140625" style="2" customWidth="1"/>
    <col min="9996" max="9996" width="14.28515625" style="2" customWidth="1"/>
    <col min="9997" max="10240" width="9.140625" style="2"/>
    <col min="10241" max="10241" width="14.140625" style="2" customWidth="1"/>
    <col min="10242" max="10242" width="18.42578125" style="2" customWidth="1"/>
    <col min="10243" max="10243" width="33.85546875" style="2" customWidth="1"/>
    <col min="10244" max="10244" width="11.28515625" style="2" customWidth="1"/>
    <col min="10245" max="10245" width="26" style="2" customWidth="1"/>
    <col min="10246" max="10247" width="13.42578125" style="2" customWidth="1"/>
    <col min="10248" max="10248" width="14.140625" style="2" customWidth="1"/>
    <col min="10249" max="10249" width="34.140625" style="2" customWidth="1"/>
    <col min="10250" max="10251" width="12.140625" style="2" customWidth="1"/>
    <col min="10252" max="10252" width="14.28515625" style="2" customWidth="1"/>
    <col min="10253" max="10496" width="9.140625" style="2"/>
    <col min="10497" max="10497" width="14.140625" style="2" customWidth="1"/>
    <col min="10498" max="10498" width="18.42578125" style="2" customWidth="1"/>
    <col min="10499" max="10499" width="33.85546875" style="2" customWidth="1"/>
    <col min="10500" max="10500" width="11.28515625" style="2" customWidth="1"/>
    <col min="10501" max="10501" width="26" style="2" customWidth="1"/>
    <col min="10502" max="10503" width="13.42578125" style="2" customWidth="1"/>
    <col min="10504" max="10504" width="14.140625" style="2" customWidth="1"/>
    <col min="10505" max="10505" width="34.140625" style="2" customWidth="1"/>
    <col min="10506" max="10507" width="12.140625" style="2" customWidth="1"/>
    <col min="10508" max="10508" width="14.28515625" style="2" customWidth="1"/>
    <col min="10509" max="10752" width="9.140625" style="2"/>
    <col min="10753" max="10753" width="14.140625" style="2" customWidth="1"/>
    <col min="10754" max="10754" width="18.42578125" style="2" customWidth="1"/>
    <col min="10755" max="10755" width="33.85546875" style="2" customWidth="1"/>
    <col min="10756" max="10756" width="11.28515625" style="2" customWidth="1"/>
    <col min="10757" max="10757" width="26" style="2" customWidth="1"/>
    <col min="10758" max="10759" width="13.42578125" style="2" customWidth="1"/>
    <col min="10760" max="10760" width="14.140625" style="2" customWidth="1"/>
    <col min="10761" max="10761" width="34.140625" style="2" customWidth="1"/>
    <col min="10762" max="10763" width="12.140625" style="2" customWidth="1"/>
    <col min="10764" max="10764" width="14.28515625" style="2" customWidth="1"/>
    <col min="10765" max="11008" width="9.140625" style="2"/>
    <col min="11009" max="11009" width="14.140625" style="2" customWidth="1"/>
    <col min="11010" max="11010" width="18.42578125" style="2" customWidth="1"/>
    <col min="11011" max="11011" width="33.85546875" style="2" customWidth="1"/>
    <col min="11012" max="11012" width="11.28515625" style="2" customWidth="1"/>
    <col min="11013" max="11013" width="26" style="2" customWidth="1"/>
    <col min="11014" max="11015" width="13.42578125" style="2" customWidth="1"/>
    <col min="11016" max="11016" width="14.140625" style="2" customWidth="1"/>
    <col min="11017" max="11017" width="34.140625" style="2" customWidth="1"/>
    <col min="11018" max="11019" width="12.140625" style="2" customWidth="1"/>
    <col min="11020" max="11020" width="14.28515625" style="2" customWidth="1"/>
    <col min="11021" max="11264" width="9.140625" style="2"/>
    <col min="11265" max="11265" width="14.140625" style="2" customWidth="1"/>
    <col min="11266" max="11266" width="18.42578125" style="2" customWidth="1"/>
    <col min="11267" max="11267" width="33.85546875" style="2" customWidth="1"/>
    <col min="11268" max="11268" width="11.28515625" style="2" customWidth="1"/>
    <col min="11269" max="11269" width="26" style="2" customWidth="1"/>
    <col min="11270" max="11271" width="13.42578125" style="2" customWidth="1"/>
    <col min="11272" max="11272" width="14.140625" style="2" customWidth="1"/>
    <col min="11273" max="11273" width="34.140625" style="2" customWidth="1"/>
    <col min="11274" max="11275" width="12.140625" style="2" customWidth="1"/>
    <col min="11276" max="11276" width="14.28515625" style="2" customWidth="1"/>
    <col min="11277" max="11520" width="9.140625" style="2"/>
    <col min="11521" max="11521" width="14.140625" style="2" customWidth="1"/>
    <col min="11522" max="11522" width="18.42578125" style="2" customWidth="1"/>
    <col min="11523" max="11523" width="33.85546875" style="2" customWidth="1"/>
    <col min="11524" max="11524" width="11.28515625" style="2" customWidth="1"/>
    <col min="11525" max="11525" width="26" style="2" customWidth="1"/>
    <col min="11526" max="11527" width="13.42578125" style="2" customWidth="1"/>
    <col min="11528" max="11528" width="14.140625" style="2" customWidth="1"/>
    <col min="11529" max="11529" width="34.140625" style="2" customWidth="1"/>
    <col min="11530" max="11531" width="12.140625" style="2" customWidth="1"/>
    <col min="11532" max="11532" width="14.28515625" style="2" customWidth="1"/>
    <col min="11533" max="11776" width="9.140625" style="2"/>
    <col min="11777" max="11777" width="14.140625" style="2" customWidth="1"/>
    <col min="11778" max="11778" width="18.42578125" style="2" customWidth="1"/>
    <col min="11779" max="11779" width="33.85546875" style="2" customWidth="1"/>
    <col min="11780" max="11780" width="11.28515625" style="2" customWidth="1"/>
    <col min="11781" max="11781" width="26" style="2" customWidth="1"/>
    <col min="11782" max="11783" width="13.42578125" style="2" customWidth="1"/>
    <col min="11784" max="11784" width="14.140625" style="2" customWidth="1"/>
    <col min="11785" max="11785" width="34.140625" style="2" customWidth="1"/>
    <col min="11786" max="11787" width="12.140625" style="2" customWidth="1"/>
    <col min="11788" max="11788" width="14.28515625" style="2" customWidth="1"/>
    <col min="11789" max="12032" width="9.140625" style="2"/>
    <col min="12033" max="12033" width="14.140625" style="2" customWidth="1"/>
    <col min="12034" max="12034" width="18.42578125" style="2" customWidth="1"/>
    <col min="12035" max="12035" width="33.85546875" style="2" customWidth="1"/>
    <col min="12036" max="12036" width="11.28515625" style="2" customWidth="1"/>
    <col min="12037" max="12037" width="26" style="2" customWidth="1"/>
    <col min="12038" max="12039" width="13.42578125" style="2" customWidth="1"/>
    <col min="12040" max="12040" width="14.140625" style="2" customWidth="1"/>
    <col min="12041" max="12041" width="34.140625" style="2" customWidth="1"/>
    <col min="12042" max="12043" width="12.140625" style="2" customWidth="1"/>
    <col min="12044" max="12044" width="14.28515625" style="2" customWidth="1"/>
    <col min="12045" max="12288" width="9.140625" style="2"/>
    <col min="12289" max="12289" width="14.140625" style="2" customWidth="1"/>
    <col min="12290" max="12290" width="18.42578125" style="2" customWidth="1"/>
    <col min="12291" max="12291" width="33.85546875" style="2" customWidth="1"/>
    <col min="12292" max="12292" width="11.28515625" style="2" customWidth="1"/>
    <col min="12293" max="12293" width="26" style="2" customWidth="1"/>
    <col min="12294" max="12295" width="13.42578125" style="2" customWidth="1"/>
    <col min="12296" max="12296" width="14.140625" style="2" customWidth="1"/>
    <col min="12297" max="12297" width="34.140625" style="2" customWidth="1"/>
    <col min="12298" max="12299" width="12.140625" style="2" customWidth="1"/>
    <col min="12300" max="12300" width="14.28515625" style="2" customWidth="1"/>
    <col min="12301" max="12544" width="9.140625" style="2"/>
    <col min="12545" max="12545" width="14.140625" style="2" customWidth="1"/>
    <col min="12546" max="12546" width="18.42578125" style="2" customWidth="1"/>
    <col min="12547" max="12547" width="33.85546875" style="2" customWidth="1"/>
    <col min="12548" max="12548" width="11.28515625" style="2" customWidth="1"/>
    <col min="12549" max="12549" width="26" style="2" customWidth="1"/>
    <col min="12550" max="12551" width="13.42578125" style="2" customWidth="1"/>
    <col min="12552" max="12552" width="14.140625" style="2" customWidth="1"/>
    <col min="12553" max="12553" width="34.140625" style="2" customWidth="1"/>
    <col min="12554" max="12555" width="12.140625" style="2" customWidth="1"/>
    <col min="12556" max="12556" width="14.28515625" style="2" customWidth="1"/>
    <col min="12557" max="12800" width="9.140625" style="2"/>
    <col min="12801" max="12801" width="14.140625" style="2" customWidth="1"/>
    <col min="12802" max="12802" width="18.42578125" style="2" customWidth="1"/>
    <col min="12803" max="12803" width="33.85546875" style="2" customWidth="1"/>
    <col min="12804" max="12804" width="11.28515625" style="2" customWidth="1"/>
    <col min="12805" max="12805" width="26" style="2" customWidth="1"/>
    <col min="12806" max="12807" width="13.42578125" style="2" customWidth="1"/>
    <col min="12808" max="12808" width="14.140625" style="2" customWidth="1"/>
    <col min="12809" max="12809" width="34.140625" style="2" customWidth="1"/>
    <col min="12810" max="12811" width="12.140625" style="2" customWidth="1"/>
    <col min="12812" max="12812" width="14.28515625" style="2" customWidth="1"/>
    <col min="12813" max="13056" width="9.140625" style="2"/>
    <col min="13057" max="13057" width="14.140625" style="2" customWidth="1"/>
    <col min="13058" max="13058" width="18.42578125" style="2" customWidth="1"/>
    <col min="13059" max="13059" width="33.85546875" style="2" customWidth="1"/>
    <col min="13060" max="13060" width="11.28515625" style="2" customWidth="1"/>
    <col min="13061" max="13061" width="26" style="2" customWidth="1"/>
    <col min="13062" max="13063" width="13.42578125" style="2" customWidth="1"/>
    <col min="13064" max="13064" width="14.140625" style="2" customWidth="1"/>
    <col min="13065" max="13065" width="34.140625" style="2" customWidth="1"/>
    <col min="13066" max="13067" width="12.140625" style="2" customWidth="1"/>
    <col min="13068" max="13068" width="14.28515625" style="2" customWidth="1"/>
    <col min="13069" max="13312" width="9.140625" style="2"/>
    <col min="13313" max="13313" width="14.140625" style="2" customWidth="1"/>
    <col min="13314" max="13314" width="18.42578125" style="2" customWidth="1"/>
    <col min="13315" max="13315" width="33.85546875" style="2" customWidth="1"/>
    <col min="13316" max="13316" width="11.28515625" style="2" customWidth="1"/>
    <col min="13317" max="13317" width="26" style="2" customWidth="1"/>
    <col min="13318" max="13319" width="13.42578125" style="2" customWidth="1"/>
    <col min="13320" max="13320" width="14.140625" style="2" customWidth="1"/>
    <col min="13321" max="13321" width="34.140625" style="2" customWidth="1"/>
    <col min="13322" max="13323" width="12.140625" style="2" customWidth="1"/>
    <col min="13324" max="13324" width="14.28515625" style="2" customWidth="1"/>
    <col min="13325" max="13568" width="9.140625" style="2"/>
    <col min="13569" max="13569" width="14.140625" style="2" customWidth="1"/>
    <col min="13570" max="13570" width="18.42578125" style="2" customWidth="1"/>
    <col min="13571" max="13571" width="33.85546875" style="2" customWidth="1"/>
    <col min="13572" max="13572" width="11.28515625" style="2" customWidth="1"/>
    <col min="13573" max="13573" width="26" style="2" customWidth="1"/>
    <col min="13574" max="13575" width="13.42578125" style="2" customWidth="1"/>
    <col min="13576" max="13576" width="14.140625" style="2" customWidth="1"/>
    <col min="13577" max="13577" width="34.140625" style="2" customWidth="1"/>
    <col min="13578" max="13579" width="12.140625" style="2" customWidth="1"/>
    <col min="13580" max="13580" width="14.28515625" style="2" customWidth="1"/>
    <col min="13581" max="13824" width="9.140625" style="2"/>
    <col min="13825" max="13825" width="14.140625" style="2" customWidth="1"/>
    <col min="13826" max="13826" width="18.42578125" style="2" customWidth="1"/>
    <col min="13827" max="13827" width="33.85546875" style="2" customWidth="1"/>
    <col min="13828" max="13828" width="11.28515625" style="2" customWidth="1"/>
    <col min="13829" max="13829" width="26" style="2" customWidth="1"/>
    <col min="13830" max="13831" width="13.42578125" style="2" customWidth="1"/>
    <col min="13832" max="13832" width="14.140625" style="2" customWidth="1"/>
    <col min="13833" max="13833" width="34.140625" style="2" customWidth="1"/>
    <col min="13834" max="13835" width="12.140625" style="2" customWidth="1"/>
    <col min="13836" max="13836" width="14.28515625" style="2" customWidth="1"/>
    <col min="13837" max="14080" width="9.140625" style="2"/>
    <col min="14081" max="14081" width="14.140625" style="2" customWidth="1"/>
    <col min="14082" max="14082" width="18.42578125" style="2" customWidth="1"/>
    <col min="14083" max="14083" width="33.85546875" style="2" customWidth="1"/>
    <col min="14084" max="14084" width="11.28515625" style="2" customWidth="1"/>
    <col min="14085" max="14085" width="26" style="2" customWidth="1"/>
    <col min="14086" max="14087" width="13.42578125" style="2" customWidth="1"/>
    <col min="14088" max="14088" width="14.140625" style="2" customWidth="1"/>
    <col min="14089" max="14089" width="34.140625" style="2" customWidth="1"/>
    <col min="14090" max="14091" width="12.140625" style="2" customWidth="1"/>
    <col min="14092" max="14092" width="14.28515625" style="2" customWidth="1"/>
    <col min="14093" max="14336" width="9.140625" style="2"/>
    <col min="14337" max="14337" width="14.140625" style="2" customWidth="1"/>
    <col min="14338" max="14338" width="18.42578125" style="2" customWidth="1"/>
    <col min="14339" max="14339" width="33.85546875" style="2" customWidth="1"/>
    <col min="14340" max="14340" width="11.28515625" style="2" customWidth="1"/>
    <col min="14341" max="14341" width="26" style="2" customWidth="1"/>
    <col min="14342" max="14343" width="13.42578125" style="2" customWidth="1"/>
    <col min="14344" max="14344" width="14.140625" style="2" customWidth="1"/>
    <col min="14345" max="14345" width="34.140625" style="2" customWidth="1"/>
    <col min="14346" max="14347" width="12.140625" style="2" customWidth="1"/>
    <col min="14348" max="14348" width="14.28515625" style="2" customWidth="1"/>
    <col min="14349" max="14592" width="9.140625" style="2"/>
    <col min="14593" max="14593" width="14.140625" style="2" customWidth="1"/>
    <col min="14594" max="14594" width="18.42578125" style="2" customWidth="1"/>
    <col min="14595" max="14595" width="33.85546875" style="2" customWidth="1"/>
    <col min="14596" max="14596" width="11.28515625" style="2" customWidth="1"/>
    <col min="14597" max="14597" width="26" style="2" customWidth="1"/>
    <col min="14598" max="14599" width="13.42578125" style="2" customWidth="1"/>
    <col min="14600" max="14600" width="14.140625" style="2" customWidth="1"/>
    <col min="14601" max="14601" width="34.140625" style="2" customWidth="1"/>
    <col min="14602" max="14603" width="12.140625" style="2" customWidth="1"/>
    <col min="14604" max="14604" width="14.28515625" style="2" customWidth="1"/>
    <col min="14605" max="14848" width="9.140625" style="2"/>
    <col min="14849" max="14849" width="14.140625" style="2" customWidth="1"/>
    <col min="14850" max="14850" width="18.42578125" style="2" customWidth="1"/>
    <col min="14851" max="14851" width="33.85546875" style="2" customWidth="1"/>
    <col min="14852" max="14852" width="11.28515625" style="2" customWidth="1"/>
    <col min="14853" max="14853" width="26" style="2" customWidth="1"/>
    <col min="14854" max="14855" width="13.42578125" style="2" customWidth="1"/>
    <col min="14856" max="14856" width="14.140625" style="2" customWidth="1"/>
    <col min="14857" max="14857" width="34.140625" style="2" customWidth="1"/>
    <col min="14858" max="14859" width="12.140625" style="2" customWidth="1"/>
    <col min="14860" max="14860" width="14.28515625" style="2" customWidth="1"/>
    <col min="14861" max="15104" width="9.140625" style="2"/>
    <col min="15105" max="15105" width="14.140625" style="2" customWidth="1"/>
    <col min="15106" max="15106" width="18.42578125" style="2" customWidth="1"/>
    <col min="15107" max="15107" width="33.85546875" style="2" customWidth="1"/>
    <col min="15108" max="15108" width="11.28515625" style="2" customWidth="1"/>
    <col min="15109" max="15109" width="26" style="2" customWidth="1"/>
    <col min="15110" max="15111" width="13.42578125" style="2" customWidth="1"/>
    <col min="15112" max="15112" width="14.140625" style="2" customWidth="1"/>
    <col min="15113" max="15113" width="34.140625" style="2" customWidth="1"/>
    <col min="15114" max="15115" width="12.140625" style="2" customWidth="1"/>
    <col min="15116" max="15116" width="14.28515625" style="2" customWidth="1"/>
    <col min="15117" max="15360" width="9.140625" style="2"/>
    <col min="15361" max="15361" width="14.140625" style="2" customWidth="1"/>
    <col min="15362" max="15362" width="18.42578125" style="2" customWidth="1"/>
    <col min="15363" max="15363" width="33.85546875" style="2" customWidth="1"/>
    <col min="15364" max="15364" width="11.28515625" style="2" customWidth="1"/>
    <col min="15365" max="15365" width="26" style="2" customWidth="1"/>
    <col min="15366" max="15367" width="13.42578125" style="2" customWidth="1"/>
    <col min="15368" max="15368" width="14.140625" style="2" customWidth="1"/>
    <col min="15369" max="15369" width="34.140625" style="2" customWidth="1"/>
    <col min="15370" max="15371" width="12.140625" style="2" customWidth="1"/>
    <col min="15372" max="15372" width="14.28515625" style="2" customWidth="1"/>
    <col min="15373" max="15616" width="9.140625" style="2"/>
    <col min="15617" max="15617" width="14.140625" style="2" customWidth="1"/>
    <col min="15618" max="15618" width="18.42578125" style="2" customWidth="1"/>
    <col min="15619" max="15619" width="33.85546875" style="2" customWidth="1"/>
    <col min="15620" max="15620" width="11.28515625" style="2" customWidth="1"/>
    <col min="15621" max="15621" width="26" style="2" customWidth="1"/>
    <col min="15622" max="15623" width="13.42578125" style="2" customWidth="1"/>
    <col min="15624" max="15624" width="14.140625" style="2" customWidth="1"/>
    <col min="15625" max="15625" width="34.140625" style="2" customWidth="1"/>
    <col min="15626" max="15627" width="12.140625" style="2" customWidth="1"/>
    <col min="15628" max="15628" width="14.28515625" style="2" customWidth="1"/>
    <col min="15629" max="15872" width="9.140625" style="2"/>
    <col min="15873" max="15873" width="14.140625" style="2" customWidth="1"/>
    <col min="15874" max="15874" width="18.42578125" style="2" customWidth="1"/>
    <col min="15875" max="15875" width="33.85546875" style="2" customWidth="1"/>
    <col min="15876" max="15876" width="11.28515625" style="2" customWidth="1"/>
    <col min="15877" max="15877" width="26" style="2" customWidth="1"/>
    <col min="15878" max="15879" width="13.42578125" style="2" customWidth="1"/>
    <col min="15880" max="15880" width="14.140625" style="2" customWidth="1"/>
    <col min="15881" max="15881" width="34.140625" style="2" customWidth="1"/>
    <col min="15882" max="15883" width="12.140625" style="2" customWidth="1"/>
    <col min="15884" max="15884" width="14.28515625" style="2" customWidth="1"/>
    <col min="15885" max="16128" width="9.140625" style="2"/>
    <col min="16129" max="16129" width="14.140625" style="2" customWidth="1"/>
    <col min="16130" max="16130" width="18.42578125" style="2" customWidth="1"/>
    <col min="16131" max="16131" width="33.85546875" style="2" customWidth="1"/>
    <col min="16132" max="16132" width="11.28515625" style="2" customWidth="1"/>
    <col min="16133" max="16133" width="26" style="2" customWidth="1"/>
    <col min="16134" max="16135" width="13.42578125" style="2" customWidth="1"/>
    <col min="16136" max="16136" width="14.140625" style="2" customWidth="1"/>
    <col min="16137" max="16137" width="34.140625" style="2" customWidth="1"/>
    <col min="16138" max="16139" width="12.140625" style="2" customWidth="1"/>
    <col min="16140" max="16140" width="14.28515625" style="2" customWidth="1"/>
    <col min="16141" max="16384" width="9.140625" style="2"/>
  </cols>
  <sheetData>
    <row r="1" spans="1:12" ht="39.75" customHeight="1">
      <c r="A1" s="1"/>
      <c r="B1" s="1"/>
      <c r="C1" s="1"/>
      <c r="D1" s="1"/>
      <c r="E1" s="1"/>
      <c r="F1" s="1"/>
      <c r="G1" s="1"/>
      <c r="H1" s="1"/>
      <c r="I1" s="1" t="s">
        <v>0</v>
      </c>
      <c r="J1" s="1"/>
      <c r="K1" s="1"/>
      <c r="L1" s="1"/>
    </row>
    <row r="2" spans="1:12" ht="45.2" customHeight="1">
      <c r="A2" s="492"/>
      <c r="B2" s="492"/>
      <c r="C2" s="492"/>
      <c r="D2" s="492"/>
      <c r="E2" s="492"/>
      <c r="F2" s="492"/>
      <c r="G2" s="492"/>
      <c r="H2" s="492"/>
      <c r="I2" s="492"/>
      <c r="J2" s="492"/>
      <c r="K2" s="492"/>
      <c r="L2" s="492"/>
    </row>
    <row r="3" spans="1:12" ht="24.75" customHeight="1">
      <c r="A3" s="493" t="s">
        <v>1</v>
      </c>
      <c r="B3" s="493"/>
      <c r="C3" s="493"/>
      <c r="D3" s="493"/>
      <c r="E3" s="493"/>
      <c r="F3" s="493"/>
      <c r="G3" s="493"/>
      <c r="H3" s="493"/>
      <c r="I3" s="493"/>
      <c r="J3" s="493"/>
      <c r="K3" s="493"/>
      <c r="L3" s="493"/>
    </row>
    <row r="4" spans="1:12" s="3" customFormat="1" ht="19.5" customHeight="1">
      <c r="A4" s="493" t="s">
        <v>297</v>
      </c>
      <c r="B4" s="493"/>
      <c r="C4" s="493"/>
      <c r="D4" s="493"/>
      <c r="E4" s="493"/>
      <c r="F4" s="493"/>
      <c r="G4" s="493"/>
      <c r="H4" s="493"/>
      <c r="I4" s="493"/>
      <c r="J4" s="493"/>
      <c r="K4" s="493"/>
      <c r="L4" s="493"/>
    </row>
    <row r="5" spans="1:12" ht="42" customHeight="1">
      <c r="A5" s="494" t="s">
        <v>2</v>
      </c>
      <c r="B5" s="494" t="s">
        <v>3</v>
      </c>
      <c r="C5" s="494" t="s">
        <v>4</v>
      </c>
      <c r="D5" s="494" t="s">
        <v>5</v>
      </c>
      <c r="E5" s="494" t="s">
        <v>6</v>
      </c>
      <c r="F5" s="494" t="s">
        <v>7</v>
      </c>
      <c r="G5" s="495" t="s">
        <v>8</v>
      </c>
      <c r="H5" s="496"/>
      <c r="I5" s="499" t="s">
        <v>9</v>
      </c>
      <c r="J5" s="500"/>
      <c r="K5" s="500"/>
      <c r="L5" s="501"/>
    </row>
    <row r="6" spans="1:12" ht="25.9" customHeight="1">
      <c r="A6" s="494"/>
      <c r="B6" s="494"/>
      <c r="C6" s="494"/>
      <c r="D6" s="494"/>
      <c r="E6" s="494"/>
      <c r="F6" s="494"/>
      <c r="G6" s="497"/>
      <c r="H6" s="498"/>
      <c r="I6" s="4" t="s">
        <v>10</v>
      </c>
      <c r="J6" s="4" t="s">
        <v>11</v>
      </c>
      <c r="K6" s="4" t="s">
        <v>12</v>
      </c>
      <c r="L6" s="4" t="s">
        <v>13</v>
      </c>
    </row>
    <row r="7" spans="1:12" ht="16.5" customHeight="1">
      <c r="A7" s="4">
        <v>1</v>
      </c>
      <c r="B7" s="4">
        <v>2</v>
      </c>
      <c r="C7" s="4">
        <v>3</v>
      </c>
      <c r="D7" s="4">
        <v>4</v>
      </c>
      <c r="E7" s="4">
        <v>5</v>
      </c>
      <c r="F7" s="4">
        <v>6</v>
      </c>
      <c r="G7" s="499">
        <v>7</v>
      </c>
      <c r="H7" s="501"/>
      <c r="I7" s="4">
        <v>8</v>
      </c>
      <c r="J7" s="4">
        <v>9</v>
      </c>
      <c r="K7" s="4">
        <v>10</v>
      </c>
      <c r="L7" s="4">
        <v>11</v>
      </c>
    </row>
    <row r="8" spans="1:12" ht="20.25" customHeight="1">
      <c r="A8" s="499" t="s">
        <v>14</v>
      </c>
      <c r="B8" s="500"/>
      <c r="C8" s="500"/>
      <c r="D8" s="500"/>
      <c r="E8" s="500"/>
      <c r="F8" s="500"/>
      <c r="G8" s="500"/>
      <c r="H8" s="500"/>
      <c r="I8" s="500"/>
      <c r="J8" s="500"/>
      <c r="K8" s="500"/>
      <c r="L8" s="501"/>
    </row>
    <row r="9" spans="1:12" ht="27.75" customHeight="1">
      <c r="A9" s="502" t="s">
        <v>15</v>
      </c>
      <c r="B9" s="503"/>
      <c r="C9" s="504"/>
      <c r="D9" s="504"/>
      <c r="E9" s="504"/>
      <c r="F9" s="504"/>
      <c r="G9" s="503"/>
      <c r="H9" s="503"/>
      <c r="I9" s="504"/>
      <c r="J9" s="504"/>
      <c r="K9" s="504"/>
      <c r="L9" s="505"/>
    </row>
    <row r="10" spans="1:12" ht="25.5" customHeight="1">
      <c r="A10" s="506" t="s">
        <v>16</v>
      </c>
      <c r="B10" s="508" t="s">
        <v>17</v>
      </c>
      <c r="C10" s="508" t="s">
        <v>18</v>
      </c>
      <c r="D10" s="5" t="s">
        <v>19</v>
      </c>
      <c r="E10" s="511" t="s">
        <v>20</v>
      </c>
      <c r="F10" s="6" t="s">
        <v>21</v>
      </c>
      <c r="G10" s="7" t="s">
        <v>22</v>
      </c>
      <c r="H10" s="8">
        <f>H11+H12+H13</f>
        <v>27201.7</v>
      </c>
      <c r="I10" s="9" t="s">
        <v>23</v>
      </c>
      <c r="J10" s="10"/>
      <c r="K10" s="10"/>
      <c r="L10" s="11"/>
    </row>
    <row r="11" spans="1:12" ht="16.5" customHeight="1">
      <c r="A11" s="507"/>
      <c r="B11" s="509"/>
      <c r="C11" s="509"/>
      <c r="D11" s="12"/>
      <c r="E11" s="512"/>
      <c r="F11" s="13"/>
      <c r="G11" s="14" t="s">
        <v>11</v>
      </c>
      <c r="H11" s="15">
        <v>8603.2000000000007</v>
      </c>
      <c r="I11" s="16" t="s">
        <v>24</v>
      </c>
      <c r="J11" s="17">
        <f>H11</f>
        <v>8603.2000000000007</v>
      </c>
      <c r="K11" s="18">
        <f>H12</f>
        <v>9059.2000000000007</v>
      </c>
      <c r="L11" s="18">
        <f>H13</f>
        <v>9539.2999999999993</v>
      </c>
    </row>
    <row r="12" spans="1:12" ht="21" customHeight="1">
      <c r="A12" s="507"/>
      <c r="B12" s="509"/>
      <c r="C12" s="509"/>
      <c r="D12" s="19"/>
      <c r="E12" s="512"/>
      <c r="F12" s="13"/>
      <c r="G12" s="14" t="s">
        <v>12</v>
      </c>
      <c r="H12" s="15">
        <v>9059.2000000000007</v>
      </c>
      <c r="I12" s="20" t="s">
        <v>25</v>
      </c>
      <c r="J12" s="10"/>
      <c r="K12" s="10"/>
      <c r="L12" s="11"/>
    </row>
    <row r="13" spans="1:12" ht="32.25" customHeight="1">
      <c r="A13" s="507"/>
      <c r="B13" s="509"/>
      <c r="C13" s="509"/>
      <c r="D13" s="19"/>
      <c r="E13" s="512"/>
      <c r="F13" s="13"/>
      <c r="G13" s="14" t="s">
        <v>13</v>
      </c>
      <c r="H13" s="15">
        <v>9539.2999999999993</v>
      </c>
      <c r="I13" s="16" t="s">
        <v>26</v>
      </c>
      <c r="J13" s="21">
        <v>38</v>
      </c>
      <c r="K13" s="22">
        <v>40</v>
      </c>
      <c r="L13" s="22">
        <v>42</v>
      </c>
    </row>
    <row r="14" spans="1:12" ht="18.75" customHeight="1">
      <c r="A14" s="507"/>
      <c r="B14" s="509"/>
      <c r="C14" s="509"/>
      <c r="D14" s="19"/>
      <c r="E14" s="512"/>
      <c r="F14" s="23"/>
      <c r="G14" s="24"/>
      <c r="H14" s="25"/>
      <c r="I14" s="16" t="s">
        <v>27</v>
      </c>
      <c r="J14" s="26">
        <v>50000</v>
      </c>
      <c r="K14" s="27">
        <v>52650</v>
      </c>
      <c r="L14" s="27">
        <v>55440</v>
      </c>
    </row>
    <row r="15" spans="1:12" ht="21.75" customHeight="1">
      <c r="A15" s="507"/>
      <c r="B15" s="514"/>
      <c r="C15" s="509"/>
      <c r="D15" s="19"/>
      <c r="E15" s="512"/>
      <c r="F15" s="23"/>
      <c r="G15" s="28"/>
      <c r="H15" s="29"/>
      <c r="I15" s="20" t="s">
        <v>28</v>
      </c>
      <c r="J15" s="30"/>
      <c r="K15" s="30"/>
      <c r="L15" s="31"/>
    </row>
    <row r="16" spans="1:12" ht="34.700000000000003" customHeight="1">
      <c r="A16" s="507"/>
      <c r="B16" s="514"/>
      <c r="C16" s="509"/>
      <c r="D16" s="19"/>
      <c r="E16" s="512"/>
      <c r="F16" s="23"/>
      <c r="G16" s="28"/>
      <c r="H16" s="29"/>
      <c r="I16" s="32" t="s">
        <v>29</v>
      </c>
      <c r="J16" s="33">
        <f>J11/J14</f>
        <v>0.17206400000000002</v>
      </c>
      <c r="K16" s="33">
        <f>K11/K14</f>
        <v>0.17206457739791076</v>
      </c>
      <c r="L16" s="33">
        <f>L11/L14</f>
        <v>0.17206529581529581</v>
      </c>
    </row>
    <row r="17" spans="1:12" ht="15.75" customHeight="1">
      <c r="A17" s="507"/>
      <c r="B17" s="443"/>
      <c r="C17" s="509"/>
      <c r="D17" s="19"/>
      <c r="E17" s="512"/>
      <c r="F17" s="23"/>
      <c r="G17" s="28"/>
      <c r="H17" s="29"/>
      <c r="I17" s="20" t="s">
        <v>30</v>
      </c>
      <c r="J17" s="10"/>
      <c r="K17" s="10"/>
      <c r="L17" s="11"/>
    </row>
    <row r="18" spans="1:12" ht="44.25" customHeight="1">
      <c r="A18" s="507"/>
      <c r="B18" s="443"/>
      <c r="C18" s="510"/>
      <c r="D18" s="19"/>
      <c r="E18" s="513"/>
      <c r="F18" s="23"/>
      <c r="G18" s="28"/>
      <c r="H18" s="29"/>
      <c r="I18" s="16" t="s">
        <v>31</v>
      </c>
      <c r="J18" s="35">
        <v>100</v>
      </c>
      <c r="K18" s="36">
        <v>105.3</v>
      </c>
      <c r="L18" s="36">
        <v>105.3</v>
      </c>
    </row>
    <row r="19" spans="1:12" ht="21.75" customHeight="1">
      <c r="A19" s="507"/>
      <c r="B19" s="443"/>
      <c r="C19" s="508" t="s">
        <v>32</v>
      </c>
      <c r="D19" s="506" t="s">
        <v>19</v>
      </c>
      <c r="E19" s="506" t="s">
        <v>33</v>
      </c>
      <c r="F19" s="506" t="s">
        <v>34</v>
      </c>
      <c r="G19" s="7" t="s">
        <v>22</v>
      </c>
      <c r="H19" s="8">
        <f>H20+H21+H22</f>
        <v>1653</v>
      </c>
      <c r="I19" s="9" t="s">
        <v>23</v>
      </c>
      <c r="J19" s="10"/>
      <c r="K19" s="10"/>
      <c r="L19" s="11"/>
    </row>
    <row r="20" spans="1:12" ht="19.5" customHeight="1">
      <c r="A20" s="507"/>
      <c r="B20" s="443"/>
      <c r="C20" s="509"/>
      <c r="D20" s="507"/>
      <c r="E20" s="507"/>
      <c r="F20" s="507"/>
      <c r="G20" s="14" t="s">
        <v>11</v>
      </c>
      <c r="H20" s="15">
        <v>551</v>
      </c>
      <c r="I20" s="32" t="s">
        <v>35</v>
      </c>
      <c r="J20" s="11">
        <v>551</v>
      </c>
      <c r="K20" s="37">
        <v>551</v>
      </c>
      <c r="L20" s="37">
        <v>551</v>
      </c>
    </row>
    <row r="21" spans="1:12" ht="20.25" customHeight="1">
      <c r="A21" s="507"/>
      <c r="B21" s="443"/>
      <c r="C21" s="509"/>
      <c r="D21" s="38"/>
      <c r="E21" s="507"/>
      <c r="F21" s="507"/>
      <c r="G21" s="14" t="s">
        <v>12</v>
      </c>
      <c r="H21" s="15">
        <v>551</v>
      </c>
      <c r="I21" s="20" t="s">
        <v>25</v>
      </c>
      <c r="J21" s="10"/>
      <c r="K21" s="10"/>
      <c r="L21" s="11"/>
    </row>
    <row r="22" spans="1:12" ht="17.25" customHeight="1">
      <c r="A22" s="507"/>
      <c r="B22" s="443"/>
      <c r="C22" s="509"/>
      <c r="D22" s="38"/>
      <c r="E22" s="12"/>
      <c r="F22" s="39"/>
      <c r="G22" s="14" t="s">
        <v>13</v>
      </c>
      <c r="H22" s="15">
        <v>551</v>
      </c>
      <c r="I22" s="32" t="s">
        <v>36</v>
      </c>
      <c r="J22" s="21">
        <v>58</v>
      </c>
      <c r="K22" s="22">
        <v>58</v>
      </c>
      <c r="L22" s="22">
        <v>58</v>
      </c>
    </row>
    <row r="23" spans="1:12" ht="21.75" customHeight="1">
      <c r="A23" s="507"/>
      <c r="B23" s="443"/>
      <c r="C23" s="509"/>
      <c r="D23" s="38"/>
      <c r="E23" s="12"/>
      <c r="F23" s="39"/>
      <c r="G23" s="39"/>
      <c r="H23" s="38"/>
      <c r="I23" s="20" t="s">
        <v>28</v>
      </c>
      <c r="J23" s="10"/>
      <c r="K23" s="10"/>
      <c r="L23" s="11"/>
    </row>
    <row r="24" spans="1:12" ht="21.75" customHeight="1">
      <c r="A24" s="507"/>
      <c r="B24" s="443"/>
      <c r="C24" s="509"/>
      <c r="D24" s="38"/>
      <c r="E24" s="12"/>
      <c r="F24" s="39"/>
      <c r="G24" s="39"/>
      <c r="H24" s="38"/>
      <c r="I24" s="32" t="s">
        <v>37</v>
      </c>
      <c r="J24" s="33">
        <f>J20/J22</f>
        <v>9.5</v>
      </c>
      <c r="K24" s="33">
        <f>K20/K22</f>
        <v>9.5</v>
      </c>
      <c r="L24" s="33">
        <f>L20/L22</f>
        <v>9.5</v>
      </c>
    </row>
    <row r="25" spans="1:12" ht="21.75" customHeight="1">
      <c r="A25" s="507"/>
      <c r="B25" s="443"/>
      <c r="C25" s="40"/>
      <c r="D25" s="38"/>
      <c r="E25" s="12"/>
      <c r="F25" s="39"/>
      <c r="G25" s="39"/>
      <c r="H25" s="38"/>
      <c r="I25" s="20" t="s">
        <v>30</v>
      </c>
      <c r="J25" s="10"/>
      <c r="K25" s="10"/>
      <c r="L25" s="11"/>
    </row>
    <row r="26" spans="1:12" ht="15.75" customHeight="1">
      <c r="A26" s="507"/>
      <c r="B26" s="443"/>
      <c r="C26" s="40"/>
      <c r="D26" s="38"/>
      <c r="E26" s="12"/>
      <c r="F26" s="39"/>
      <c r="G26" s="39"/>
      <c r="H26" s="38"/>
      <c r="I26" s="41" t="s">
        <v>38</v>
      </c>
      <c r="J26" s="42">
        <v>100</v>
      </c>
      <c r="K26" s="43">
        <v>100</v>
      </c>
      <c r="L26" s="43">
        <v>100</v>
      </c>
    </row>
    <row r="27" spans="1:12" ht="21.75" customHeight="1">
      <c r="A27" s="507"/>
      <c r="B27" s="376"/>
      <c r="C27" s="511" t="s">
        <v>39</v>
      </c>
      <c r="D27" s="506" t="s">
        <v>19</v>
      </c>
      <c r="E27" s="523" t="s">
        <v>33</v>
      </c>
      <c r="F27" s="506" t="s">
        <v>40</v>
      </c>
      <c r="G27" s="260" t="s">
        <v>22</v>
      </c>
      <c r="H27" s="8">
        <f>H28+H29+H30</f>
        <v>900</v>
      </c>
      <c r="I27" s="188" t="s">
        <v>23</v>
      </c>
      <c r="J27" s="10"/>
      <c r="K27" s="10"/>
      <c r="L27" s="11"/>
    </row>
    <row r="28" spans="1:12" ht="21.75" customHeight="1">
      <c r="A28" s="507"/>
      <c r="B28" s="376"/>
      <c r="C28" s="512"/>
      <c r="D28" s="507"/>
      <c r="E28" s="524"/>
      <c r="F28" s="507"/>
      <c r="G28" s="79" t="s">
        <v>11</v>
      </c>
      <c r="H28" s="15">
        <v>300</v>
      </c>
      <c r="I28" s="117" t="s">
        <v>35</v>
      </c>
      <c r="J28" s="11">
        <v>300</v>
      </c>
      <c r="K28" s="37">
        <v>300</v>
      </c>
      <c r="L28" s="37">
        <v>300</v>
      </c>
    </row>
    <row r="29" spans="1:12" ht="21.75" customHeight="1">
      <c r="A29" s="507"/>
      <c r="B29" s="376"/>
      <c r="C29" s="512"/>
      <c r="D29" s="12"/>
      <c r="E29" s="113"/>
      <c r="F29" s="12"/>
      <c r="G29" s="79" t="s">
        <v>12</v>
      </c>
      <c r="H29" s="15">
        <v>300</v>
      </c>
      <c r="I29" s="110" t="s">
        <v>25</v>
      </c>
      <c r="J29" s="10"/>
      <c r="K29" s="10"/>
      <c r="L29" s="11"/>
    </row>
    <row r="30" spans="1:12" ht="24.75" customHeight="1">
      <c r="A30" s="507"/>
      <c r="B30" s="376"/>
      <c r="C30" s="51"/>
      <c r="D30" s="12"/>
      <c r="E30" s="113"/>
      <c r="F30" s="12"/>
      <c r="G30" s="79" t="s">
        <v>13</v>
      </c>
      <c r="H30" s="15">
        <v>300</v>
      </c>
      <c r="I30" s="117" t="s">
        <v>36</v>
      </c>
      <c r="J30" s="21">
        <v>30</v>
      </c>
      <c r="K30" s="22">
        <v>30</v>
      </c>
      <c r="L30" s="22">
        <v>30</v>
      </c>
    </row>
    <row r="31" spans="1:12" ht="21.75" customHeight="1">
      <c r="A31" s="50"/>
      <c r="B31" s="376"/>
      <c r="C31" s="51"/>
      <c r="D31" s="12"/>
      <c r="E31" s="113"/>
      <c r="F31" s="12"/>
      <c r="G31" s="113"/>
      <c r="H31" s="38"/>
      <c r="I31" s="445" t="s">
        <v>28</v>
      </c>
      <c r="J31" s="53"/>
      <c r="K31" s="53"/>
      <c r="L31" s="54"/>
    </row>
    <row r="32" spans="1:12" ht="21.75" customHeight="1">
      <c r="A32" s="50"/>
      <c r="B32" s="376"/>
      <c r="C32" s="51"/>
      <c r="D32" s="12"/>
      <c r="E32" s="113"/>
      <c r="F32" s="12"/>
      <c r="G32" s="113"/>
      <c r="H32" s="38"/>
      <c r="I32" s="117" t="s">
        <v>37</v>
      </c>
      <c r="J32" s="33">
        <f>J28/J30</f>
        <v>10</v>
      </c>
      <c r="K32" s="33">
        <f>K28/K30</f>
        <v>10</v>
      </c>
      <c r="L32" s="33">
        <f>L28/L30</f>
        <v>10</v>
      </c>
    </row>
    <row r="33" spans="1:12" ht="21.75" customHeight="1">
      <c r="A33" s="50"/>
      <c r="B33" s="376"/>
      <c r="C33" s="51"/>
      <c r="D33" s="12"/>
      <c r="E33" s="113"/>
      <c r="F33" s="12"/>
      <c r="G33" s="113"/>
      <c r="H33" s="38"/>
      <c r="I33" s="110" t="s">
        <v>30</v>
      </c>
      <c r="J33" s="10"/>
      <c r="K33" s="10"/>
      <c r="L33" s="11"/>
    </row>
    <row r="34" spans="1:12" ht="21.75" customHeight="1">
      <c r="A34" s="55"/>
      <c r="B34" s="444"/>
      <c r="C34" s="56"/>
      <c r="D34" s="47"/>
      <c r="E34" s="129"/>
      <c r="F34" s="47"/>
      <c r="G34" s="129"/>
      <c r="H34" s="46"/>
      <c r="I34" s="117" t="s">
        <v>38</v>
      </c>
      <c r="J34" s="17">
        <v>100</v>
      </c>
      <c r="K34" s="18">
        <v>100</v>
      </c>
      <c r="L34" s="18">
        <v>100</v>
      </c>
    </row>
    <row r="35" spans="1:12" ht="20.25" customHeight="1">
      <c r="A35" s="506"/>
      <c r="B35" s="511"/>
      <c r="C35" s="519" t="s">
        <v>41</v>
      </c>
      <c r="D35" s="506" t="s">
        <v>19</v>
      </c>
      <c r="E35" s="511" t="s">
        <v>42</v>
      </c>
      <c r="F35" s="520" t="s">
        <v>34</v>
      </c>
      <c r="G35" s="7" t="s">
        <v>22</v>
      </c>
      <c r="H35" s="8">
        <f>H36+H37+H38</f>
        <v>15809</v>
      </c>
      <c r="I35" s="9" t="s">
        <v>23</v>
      </c>
      <c r="J35" s="10"/>
      <c r="K35" s="10"/>
      <c r="L35" s="11"/>
    </row>
    <row r="36" spans="1:12" ht="20.25" customHeight="1">
      <c r="A36" s="515"/>
      <c r="B36" s="517"/>
      <c r="C36" s="519"/>
      <c r="D36" s="507"/>
      <c r="E36" s="517"/>
      <c r="F36" s="521"/>
      <c r="G36" s="14" t="s">
        <v>11</v>
      </c>
      <c r="H36" s="15">
        <v>5000</v>
      </c>
      <c r="I36" s="16" t="s">
        <v>24</v>
      </c>
      <c r="J36" s="17">
        <f>H36</f>
        <v>5000</v>
      </c>
      <c r="K36" s="18">
        <f>H37</f>
        <v>5265</v>
      </c>
      <c r="L36" s="18">
        <f>H38</f>
        <v>5544</v>
      </c>
    </row>
    <row r="37" spans="1:12" ht="20.25" customHeight="1">
      <c r="A37" s="515"/>
      <c r="B37" s="517"/>
      <c r="C37" s="519"/>
      <c r="D37" s="12"/>
      <c r="E37" s="517"/>
      <c r="F37" s="521"/>
      <c r="G37" s="14" t="s">
        <v>12</v>
      </c>
      <c r="H37" s="15">
        <v>5265</v>
      </c>
      <c r="I37" s="20" t="s">
        <v>25</v>
      </c>
      <c r="J37" s="10"/>
      <c r="K37" s="10"/>
      <c r="L37" s="11"/>
    </row>
    <row r="38" spans="1:12" ht="28.5" customHeight="1">
      <c r="A38" s="515"/>
      <c r="B38" s="517"/>
      <c r="C38" s="519"/>
      <c r="D38" s="12"/>
      <c r="E38" s="517"/>
      <c r="F38" s="521"/>
      <c r="G38" s="14" t="s">
        <v>13</v>
      </c>
      <c r="H38" s="15">
        <v>5544</v>
      </c>
      <c r="I38" s="16" t="s">
        <v>26</v>
      </c>
      <c r="J38" s="57">
        <v>15</v>
      </c>
      <c r="K38" s="58">
        <v>16</v>
      </c>
      <c r="L38" s="58">
        <v>17</v>
      </c>
    </row>
    <row r="39" spans="1:12" ht="20.25" customHeight="1">
      <c r="A39" s="515"/>
      <c r="B39" s="517"/>
      <c r="C39" s="519"/>
      <c r="D39" s="12"/>
      <c r="E39" s="517"/>
      <c r="F39" s="521"/>
      <c r="G39" s="59"/>
      <c r="H39" s="60"/>
      <c r="I39" s="16" t="s">
        <v>27</v>
      </c>
      <c r="J39" s="61">
        <v>15000</v>
      </c>
      <c r="K39" s="62">
        <v>15795</v>
      </c>
      <c r="L39" s="62">
        <v>16632</v>
      </c>
    </row>
    <row r="40" spans="1:12" ht="25.5" customHeight="1">
      <c r="A40" s="515"/>
      <c r="B40" s="517"/>
      <c r="C40" s="519"/>
      <c r="D40" s="12"/>
      <c r="E40" s="517"/>
      <c r="F40" s="521"/>
      <c r="G40" s="59"/>
      <c r="H40" s="60"/>
      <c r="I40" s="9" t="s">
        <v>28</v>
      </c>
      <c r="J40" s="10"/>
      <c r="K40" s="10"/>
      <c r="L40" s="11"/>
    </row>
    <row r="41" spans="1:12" ht="29.25" customHeight="1">
      <c r="A41" s="515"/>
      <c r="B41" s="517"/>
      <c r="C41" s="519"/>
      <c r="D41" s="12"/>
      <c r="E41" s="517"/>
      <c r="F41" s="521"/>
      <c r="G41" s="59"/>
      <c r="H41" s="60"/>
      <c r="I41" s="32" t="s">
        <v>29</v>
      </c>
      <c r="J41" s="33">
        <f>J36/J39</f>
        <v>0.33333333333333331</v>
      </c>
      <c r="K41" s="33">
        <f>K36/K39</f>
        <v>0.33333333333333331</v>
      </c>
      <c r="L41" s="33">
        <f>L36/L39</f>
        <v>0.33333333333333331</v>
      </c>
    </row>
    <row r="42" spans="1:12" ht="20.25" customHeight="1">
      <c r="A42" s="515"/>
      <c r="B42" s="517"/>
      <c r="C42" s="519"/>
      <c r="D42" s="12"/>
      <c r="E42" s="517"/>
      <c r="F42" s="521"/>
      <c r="G42" s="59"/>
      <c r="H42" s="60"/>
      <c r="I42" s="9" t="s">
        <v>30</v>
      </c>
      <c r="J42" s="10"/>
      <c r="K42" s="10"/>
      <c r="L42" s="11"/>
    </row>
    <row r="43" spans="1:12" ht="48" customHeight="1">
      <c r="A43" s="516"/>
      <c r="B43" s="518"/>
      <c r="C43" s="519"/>
      <c r="D43" s="47"/>
      <c r="E43" s="518"/>
      <c r="F43" s="522"/>
      <c r="G43" s="63"/>
      <c r="H43" s="64"/>
      <c r="I43" s="16" t="s">
        <v>31</v>
      </c>
      <c r="J43" s="35">
        <v>100</v>
      </c>
      <c r="K43" s="36">
        <v>105.3</v>
      </c>
      <c r="L43" s="36">
        <v>105.3</v>
      </c>
    </row>
    <row r="44" spans="1:12" ht="27.2" customHeight="1">
      <c r="A44" s="511"/>
      <c r="B44" s="511"/>
      <c r="C44" s="525" t="s">
        <v>43</v>
      </c>
      <c r="D44" s="5" t="s">
        <v>19</v>
      </c>
      <c r="E44" s="511" t="s">
        <v>20</v>
      </c>
      <c r="F44" s="520" t="s">
        <v>44</v>
      </c>
      <c r="G44" s="7" t="s">
        <v>22</v>
      </c>
      <c r="H44" s="8">
        <f>H45+H46+H47</f>
        <v>22132.7</v>
      </c>
      <c r="I44" s="9" t="s">
        <v>23</v>
      </c>
      <c r="J44" s="65"/>
      <c r="K44" s="65"/>
      <c r="L44" s="66"/>
    </row>
    <row r="45" spans="1:12" ht="24" customHeight="1">
      <c r="A45" s="517"/>
      <c r="B45" s="512"/>
      <c r="C45" s="525"/>
      <c r="D45" s="12"/>
      <c r="E45" s="517"/>
      <c r="F45" s="521"/>
      <c r="G45" s="14" t="s">
        <v>11</v>
      </c>
      <c r="H45" s="15">
        <v>7000</v>
      </c>
      <c r="I45" s="16" t="s">
        <v>24</v>
      </c>
      <c r="J45" s="17">
        <v>7000</v>
      </c>
      <c r="K45" s="18">
        <v>7371</v>
      </c>
      <c r="L45" s="18">
        <v>7761.7</v>
      </c>
    </row>
    <row r="46" spans="1:12" ht="21" customHeight="1">
      <c r="A46" s="517"/>
      <c r="B46" s="512"/>
      <c r="C46" s="525"/>
      <c r="D46" s="12"/>
      <c r="E46" s="517"/>
      <c r="F46" s="521"/>
      <c r="G46" s="14" t="s">
        <v>12</v>
      </c>
      <c r="H46" s="15">
        <v>7371</v>
      </c>
      <c r="I46" s="20" t="s">
        <v>25</v>
      </c>
      <c r="J46" s="67"/>
      <c r="K46" s="67"/>
      <c r="L46" s="68"/>
    </row>
    <row r="47" spans="1:12" ht="32.25" customHeight="1">
      <c r="A47" s="517"/>
      <c r="B47" s="512"/>
      <c r="C47" s="525"/>
      <c r="D47" s="12"/>
      <c r="E47" s="517"/>
      <c r="F47" s="521"/>
      <c r="G47" s="14" t="s">
        <v>13</v>
      </c>
      <c r="H47" s="15">
        <v>7761.7</v>
      </c>
      <c r="I47" s="16" t="s">
        <v>26</v>
      </c>
      <c r="J47" s="57">
        <v>15</v>
      </c>
      <c r="K47" s="58">
        <v>16</v>
      </c>
      <c r="L47" s="58">
        <v>17</v>
      </c>
    </row>
    <row r="48" spans="1:12" ht="21" customHeight="1">
      <c r="A48" s="517"/>
      <c r="B48" s="512"/>
      <c r="C48" s="525"/>
      <c r="D48" s="12"/>
      <c r="E48" s="517"/>
      <c r="F48" s="521"/>
      <c r="G48" s="59"/>
      <c r="H48" s="60"/>
      <c r="I48" s="16" t="s">
        <v>27</v>
      </c>
      <c r="J48" s="61">
        <v>12000</v>
      </c>
      <c r="K48" s="62">
        <v>12636</v>
      </c>
      <c r="L48" s="62">
        <v>13305</v>
      </c>
    </row>
    <row r="49" spans="1:12" ht="21" customHeight="1">
      <c r="A49" s="517"/>
      <c r="B49" s="512"/>
      <c r="C49" s="525"/>
      <c r="D49" s="12"/>
      <c r="E49" s="517"/>
      <c r="F49" s="521"/>
      <c r="G49" s="59"/>
      <c r="H49" s="60"/>
      <c r="I49" s="52" t="s">
        <v>28</v>
      </c>
      <c r="J49" s="67"/>
      <c r="K49" s="67"/>
      <c r="L49" s="68"/>
    </row>
    <row r="50" spans="1:12" ht="33" customHeight="1">
      <c r="A50" s="517"/>
      <c r="B50" s="512"/>
      <c r="C50" s="525"/>
      <c r="D50" s="12"/>
      <c r="E50" s="517"/>
      <c r="F50" s="521"/>
      <c r="G50" s="59"/>
      <c r="H50" s="60"/>
      <c r="I50" s="32" t="s">
        <v>29</v>
      </c>
      <c r="J50" s="33">
        <f>J45/J48</f>
        <v>0.58333333333333337</v>
      </c>
      <c r="K50" s="33">
        <f>K45/K48</f>
        <v>0.58333333333333337</v>
      </c>
      <c r="L50" s="33">
        <f>L45/L48</f>
        <v>0.58336715520481019</v>
      </c>
    </row>
    <row r="51" spans="1:12" ht="21" customHeight="1">
      <c r="A51" s="517"/>
      <c r="B51" s="50"/>
      <c r="C51" s="525"/>
      <c r="D51" s="12"/>
      <c r="E51" s="517"/>
      <c r="F51" s="521"/>
      <c r="G51" s="59"/>
      <c r="H51" s="60"/>
      <c r="I51" s="20" t="s">
        <v>30</v>
      </c>
      <c r="J51" s="67"/>
      <c r="K51" s="67"/>
      <c r="L51" s="68"/>
    </row>
    <row r="52" spans="1:12" ht="52.7" customHeight="1">
      <c r="A52" s="518"/>
      <c r="B52" s="55"/>
      <c r="C52" s="525"/>
      <c r="D52" s="47"/>
      <c r="E52" s="518"/>
      <c r="F52" s="522"/>
      <c r="G52" s="63"/>
      <c r="H52" s="64"/>
      <c r="I52" s="16" t="s">
        <v>45</v>
      </c>
      <c r="J52" s="35">
        <v>100</v>
      </c>
      <c r="K52" s="36">
        <v>105.3</v>
      </c>
      <c r="L52" s="36">
        <v>105.3</v>
      </c>
    </row>
    <row r="53" spans="1:12" ht="25.5" customHeight="1">
      <c r="A53" s="511" t="s">
        <v>46</v>
      </c>
      <c r="B53" s="511" t="s">
        <v>47</v>
      </c>
      <c r="C53" s="511" t="s">
        <v>48</v>
      </c>
      <c r="D53" s="5" t="s">
        <v>19</v>
      </c>
      <c r="E53" s="506" t="s">
        <v>49</v>
      </c>
      <c r="F53" s="520" t="s">
        <v>40</v>
      </c>
      <c r="G53" s="7" t="s">
        <v>22</v>
      </c>
      <c r="H53" s="8">
        <f>H54+H55+H56</f>
        <v>7500</v>
      </c>
      <c r="I53" s="9" t="s">
        <v>23</v>
      </c>
      <c r="J53" s="65"/>
      <c r="K53" s="65"/>
      <c r="L53" s="66"/>
    </row>
    <row r="54" spans="1:12" ht="18.75" customHeight="1">
      <c r="A54" s="512"/>
      <c r="B54" s="512"/>
      <c r="C54" s="512"/>
      <c r="D54" s="38"/>
      <c r="E54" s="515"/>
      <c r="F54" s="521"/>
      <c r="G54" s="14" t="s">
        <v>11</v>
      </c>
      <c r="H54" s="15">
        <v>2500</v>
      </c>
      <c r="I54" s="16" t="s">
        <v>24</v>
      </c>
      <c r="J54" s="17">
        <v>2500</v>
      </c>
      <c r="K54" s="18">
        <v>2500</v>
      </c>
      <c r="L54" s="18">
        <v>2500</v>
      </c>
    </row>
    <row r="55" spans="1:12" ht="59.25" customHeight="1">
      <c r="A55" s="512"/>
      <c r="B55" s="512"/>
      <c r="C55" s="512"/>
      <c r="D55" s="38"/>
      <c r="E55" s="515"/>
      <c r="F55" s="521"/>
      <c r="G55" s="14" t="s">
        <v>12</v>
      </c>
      <c r="H55" s="15">
        <v>2500</v>
      </c>
      <c r="I55" s="16" t="s">
        <v>50</v>
      </c>
      <c r="J55" s="17">
        <v>20</v>
      </c>
      <c r="K55" s="18">
        <v>20</v>
      </c>
      <c r="L55" s="18">
        <v>20</v>
      </c>
    </row>
    <row r="56" spans="1:12" ht="26.25" customHeight="1">
      <c r="A56" s="512"/>
      <c r="B56" s="512"/>
      <c r="C56" s="512"/>
      <c r="D56" s="38"/>
      <c r="E56" s="515"/>
      <c r="F56" s="521"/>
      <c r="G56" s="14" t="s">
        <v>13</v>
      </c>
      <c r="H56" s="15">
        <v>2500</v>
      </c>
      <c r="I56" s="69" t="s">
        <v>25</v>
      </c>
      <c r="J56" s="67"/>
      <c r="K56" s="67"/>
      <c r="L56" s="68"/>
    </row>
    <row r="57" spans="1:12" ht="26.25" customHeight="1">
      <c r="A57" s="34"/>
      <c r="B57" s="50"/>
      <c r="C57" s="512"/>
      <c r="D57" s="38"/>
      <c r="E57" s="515"/>
      <c r="F57" s="521"/>
      <c r="G57" s="59"/>
      <c r="H57" s="60"/>
      <c r="I57" s="16" t="s">
        <v>51</v>
      </c>
      <c r="J57" s="21">
        <v>35</v>
      </c>
      <c r="K57" s="22">
        <v>35</v>
      </c>
      <c r="L57" s="22">
        <v>35</v>
      </c>
    </row>
    <row r="58" spans="1:12" ht="36.75" customHeight="1">
      <c r="A58" s="34"/>
      <c r="B58" s="50"/>
      <c r="C58" s="512"/>
      <c r="D58" s="38"/>
      <c r="E58" s="515"/>
      <c r="F58" s="521"/>
      <c r="G58" s="59"/>
      <c r="H58" s="60"/>
      <c r="I58" s="16" t="s">
        <v>52</v>
      </c>
      <c r="J58" s="26">
        <v>6000</v>
      </c>
      <c r="K58" s="27">
        <v>6000</v>
      </c>
      <c r="L58" s="27">
        <v>6000</v>
      </c>
    </row>
    <row r="59" spans="1:12" ht="30.75" customHeight="1">
      <c r="A59" s="34"/>
      <c r="B59" s="50"/>
      <c r="C59" s="512"/>
      <c r="D59" s="38"/>
      <c r="E59" s="70"/>
      <c r="F59" s="59"/>
      <c r="G59" s="59"/>
      <c r="H59" s="60"/>
      <c r="I59" s="71" t="s">
        <v>28</v>
      </c>
      <c r="J59" s="67"/>
      <c r="K59" s="67"/>
      <c r="L59" s="68"/>
    </row>
    <row r="60" spans="1:12" ht="48" customHeight="1">
      <c r="A60" s="34"/>
      <c r="B60" s="50"/>
      <c r="C60" s="512"/>
      <c r="D60" s="38"/>
      <c r="E60" s="70"/>
      <c r="F60" s="59"/>
      <c r="G60" s="59"/>
      <c r="H60" s="60"/>
      <c r="I60" s="32" t="s">
        <v>53</v>
      </c>
      <c r="J60" s="33">
        <f>J54/J58</f>
        <v>0.41666666666666669</v>
      </c>
      <c r="K60" s="33">
        <f>K54/K58</f>
        <v>0.41666666666666669</v>
      </c>
      <c r="L60" s="33">
        <f>L54/L58</f>
        <v>0.41666666666666669</v>
      </c>
    </row>
    <row r="61" spans="1:12" ht="19.5" customHeight="1">
      <c r="A61" s="34"/>
      <c r="B61" s="34"/>
      <c r="C61" s="512"/>
      <c r="D61" s="38"/>
      <c r="E61" s="70"/>
      <c r="F61" s="59"/>
      <c r="G61" s="59"/>
      <c r="H61" s="60"/>
      <c r="I61" s="72" t="s">
        <v>30</v>
      </c>
      <c r="J61" s="67"/>
      <c r="K61" s="67"/>
      <c r="L61" s="68"/>
    </row>
    <row r="62" spans="1:12" ht="57.75" customHeight="1">
      <c r="A62" s="44"/>
      <c r="B62" s="44"/>
      <c r="C62" s="513"/>
      <c r="D62" s="46"/>
      <c r="E62" s="73"/>
      <c r="F62" s="63"/>
      <c r="G62" s="63"/>
      <c r="H62" s="64"/>
      <c r="I62" s="16" t="s">
        <v>31</v>
      </c>
      <c r="J62" s="35">
        <v>100</v>
      </c>
      <c r="K62" s="36">
        <v>100</v>
      </c>
      <c r="L62" s="36">
        <v>100</v>
      </c>
    </row>
    <row r="63" spans="1:12" ht="18" customHeight="1">
      <c r="A63" s="526" t="s">
        <v>54</v>
      </c>
      <c r="B63" s="527"/>
      <c r="C63" s="527"/>
      <c r="D63" s="527"/>
      <c r="E63" s="527"/>
      <c r="F63" s="527"/>
      <c r="G63" s="74" t="s">
        <v>22</v>
      </c>
      <c r="H63" s="75">
        <f>H64+H65+H66</f>
        <v>75196.399999999994</v>
      </c>
      <c r="I63" s="528"/>
      <c r="J63" s="528"/>
      <c r="K63" s="528"/>
      <c r="L63" s="529"/>
    </row>
    <row r="64" spans="1:12" ht="18" customHeight="1">
      <c r="A64" s="76"/>
      <c r="B64" s="77"/>
      <c r="C64" s="78"/>
      <c r="D64" s="78"/>
      <c r="E64" s="79"/>
      <c r="F64" s="80"/>
      <c r="G64" s="81" t="s">
        <v>11</v>
      </c>
      <c r="H64" s="82">
        <f>H68</f>
        <v>23954.2</v>
      </c>
      <c r="I64" s="83"/>
      <c r="J64" s="83"/>
      <c r="K64" s="83"/>
      <c r="L64" s="84"/>
    </row>
    <row r="65" spans="1:12" ht="18" customHeight="1">
      <c r="A65" s="76"/>
      <c r="B65" s="77"/>
      <c r="C65" s="78"/>
      <c r="D65" s="78"/>
      <c r="E65" s="79"/>
      <c r="F65" s="80"/>
      <c r="G65" s="81" t="s">
        <v>12</v>
      </c>
      <c r="H65" s="82">
        <f>H69</f>
        <v>25046.2</v>
      </c>
      <c r="I65" s="83"/>
      <c r="J65" s="83"/>
      <c r="K65" s="83"/>
      <c r="L65" s="84"/>
    </row>
    <row r="66" spans="1:12" ht="18" customHeight="1">
      <c r="A66" s="76"/>
      <c r="B66" s="77"/>
      <c r="C66" s="78"/>
      <c r="D66" s="78"/>
      <c r="E66" s="79"/>
      <c r="F66" s="80"/>
      <c r="G66" s="81" t="s">
        <v>13</v>
      </c>
      <c r="H66" s="82">
        <f>H70</f>
        <v>26196</v>
      </c>
      <c r="I66" s="83"/>
      <c r="J66" s="83"/>
      <c r="K66" s="83"/>
      <c r="L66" s="84"/>
    </row>
    <row r="67" spans="1:12" ht="18" customHeight="1">
      <c r="A67" s="76"/>
      <c r="B67" s="534" t="s">
        <v>55</v>
      </c>
      <c r="C67" s="534"/>
      <c r="D67" s="534"/>
      <c r="E67" s="534"/>
      <c r="F67" s="534"/>
      <c r="G67" s="85" t="s">
        <v>22</v>
      </c>
      <c r="H67" s="86">
        <f>H68+H69+H70</f>
        <v>75196.399999999994</v>
      </c>
      <c r="I67" s="83"/>
      <c r="J67" s="83"/>
      <c r="K67" s="83"/>
      <c r="L67" s="84"/>
    </row>
    <row r="68" spans="1:12" ht="18" customHeight="1">
      <c r="A68" s="76"/>
      <c r="B68" s="77"/>
      <c r="C68" s="78"/>
      <c r="D68" s="78"/>
      <c r="E68" s="79"/>
      <c r="F68" s="80"/>
      <c r="G68" s="81" t="s">
        <v>11</v>
      </c>
      <c r="H68" s="82">
        <f>H11+H20+H28+H36+H45+H54</f>
        <v>23954.2</v>
      </c>
      <c r="I68" s="83"/>
      <c r="J68" s="83"/>
      <c r="K68" s="83"/>
      <c r="L68" s="84"/>
    </row>
    <row r="69" spans="1:12" ht="18" customHeight="1">
      <c r="A69" s="76"/>
      <c r="B69" s="77"/>
      <c r="C69" s="78"/>
      <c r="D69" s="78"/>
      <c r="E69" s="79"/>
      <c r="F69" s="80"/>
      <c r="G69" s="81" t="s">
        <v>12</v>
      </c>
      <c r="H69" s="82">
        <f>H12+H21+H29+H37+H46+H55</f>
        <v>25046.2</v>
      </c>
      <c r="I69" s="83"/>
      <c r="J69" s="83"/>
      <c r="K69" s="83"/>
      <c r="L69" s="84"/>
    </row>
    <row r="70" spans="1:12" ht="18" customHeight="1">
      <c r="A70" s="96"/>
      <c r="B70" s="97"/>
      <c r="C70" s="98"/>
      <c r="D70" s="98"/>
      <c r="E70" s="99"/>
      <c r="F70" s="100"/>
      <c r="G70" s="101" t="s">
        <v>13</v>
      </c>
      <c r="H70" s="102">
        <f>H13+H22+H30+H38+H47+H56</f>
        <v>26196</v>
      </c>
      <c r="I70" s="103"/>
      <c r="J70" s="103"/>
      <c r="K70" s="103"/>
      <c r="L70" s="104"/>
    </row>
    <row r="71" spans="1:12" ht="22.5" customHeight="1">
      <c r="A71" s="535" t="s">
        <v>56</v>
      </c>
      <c r="B71" s="504"/>
      <c r="C71" s="504"/>
      <c r="D71" s="504"/>
      <c r="E71" s="504"/>
      <c r="F71" s="504"/>
      <c r="G71" s="504"/>
      <c r="H71" s="504"/>
      <c r="I71" s="504"/>
      <c r="J71" s="504"/>
      <c r="K71" s="504"/>
      <c r="L71" s="505"/>
    </row>
    <row r="72" spans="1:12" ht="35.25" customHeight="1">
      <c r="A72" s="511" t="s">
        <v>16</v>
      </c>
      <c r="B72" s="511" t="s">
        <v>57</v>
      </c>
      <c r="C72" s="536" t="s">
        <v>58</v>
      </c>
      <c r="D72" s="5" t="s">
        <v>19</v>
      </c>
      <c r="E72" s="506" t="s">
        <v>59</v>
      </c>
      <c r="F72" s="6" t="s">
        <v>40</v>
      </c>
      <c r="G72" s="7" t="s">
        <v>22</v>
      </c>
      <c r="H72" s="8">
        <f>H73+H74+H75</f>
        <v>47132.5</v>
      </c>
      <c r="I72" s="9" t="s">
        <v>23</v>
      </c>
      <c r="J72" s="276"/>
      <c r="K72" s="276"/>
      <c r="L72" s="458"/>
    </row>
    <row r="73" spans="1:12" ht="34.700000000000003" customHeight="1">
      <c r="A73" s="512"/>
      <c r="B73" s="512"/>
      <c r="C73" s="537"/>
      <c r="D73" s="12"/>
      <c r="E73" s="507"/>
      <c r="F73" s="91"/>
      <c r="G73" s="14" t="s">
        <v>11</v>
      </c>
      <c r="H73" s="15">
        <v>14906.8</v>
      </c>
      <c r="I73" s="32" t="s">
        <v>24</v>
      </c>
      <c r="J73" s="17">
        <f>H73</f>
        <v>14906.8</v>
      </c>
      <c r="K73" s="18">
        <f>H74</f>
        <v>15696.9</v>
      </c>
      <c r="L73" s="18">
        <f>H75</f>
        <v>16528.8</v>
      </c>
    </row>
    <row r="74" spans="1:12" ht="33" customHeight="1">
      <c r="A74" s="512"/>
      <c r="B74" s="512"/>
      <c r="C74" s="537"/>
      <c r="D74" s="12"/>
      <c r="E74" s="12"/>
      <c r="F74" s="91"/>
      <c r="G74" s="14" t="s">
        <v>12</v>
      </c>
      <c r="H74" s="15">
        <v>15696.9</v>
      </c>
      <c r="I74" s="32" t="s">
        <v>60</v>
      </c>
      <c r="J74" s="26">
        <v>154</v>
      </c>
      <c r="K74" s="27">
        <v>154</v>
      </c>
      <c r="L74" s="27">
        <v>154</v>
      </c>
    </row>
    <row r="75" spans="1:12" ht="24" customHeight="1">
      <c r="A75" s="70"/>
      <c r="B75" s="512"/>
      <c r="C75" s="537"/>
      <c r="D75" s="12"/>
      <c r="E75" s="12"/>
      <c r="F75" s="92"/>
      <c r="G75" s="14" t="s">
        <v>13</v>
      </c>
      <c r="H75" s="15">
        <v>16528.8</v>
      </c>
      <c r="I75" s="72" t="s">
        <v>25</v>
      </c>
      <c r="J75" s="89"/>
      <c r="K75" s="89"/>
      <c r="L75" s="90"/>
    </row>
    <row r="76" spans="1:12" ht="51.75" customHeight="1">
      <c r="A76" s="70"/>
      <c r="B76" s="90"/>
      <c r="C76" s="537"/>
      <c r="D76" s="12"/>
      <c r="E76" s="12"/>
      <c r="F76" s="28"/>
      <c r="G76" s="28"/>
      <c r="H76" s="29"/>
      <c r="I76" s="32" t="s">
        <v>61</v>
      </c>
      <c r="J76" s="26">
        <v>21100</v>
      </c>
      <c r="K76" s="27">
        <v>22218</v>
      </c>
      <c r="L76" s="27">
        <v>23395</v>
      </c>
    </row>
    <row r="77" spans="1:12" ht="16.5" customHeight="1">
      <c r="A77" s="70"/>
      <c r="B77" s="90"/>
      <c r="C77" s="537"/>
      <c r="D77" s="12"/>
      <c r="E77" s="12"/>
      <c r="F77" s="28"/>
      <c r="G77" s="28"/>
      <c r="H77" s="29"/>
      <c r="I77" s="32" t="s">
        <v>62</v>
      </c>
      <c r="J77" s="26">
        <v>10000</v>
      </c>
      <c r="K77" s="27">
        <v>10530</v>
      </c>
      <c r="L77" s="27">
        <v>11088</v>
      </c>
    </row>
    <row r="78" spans="1:12" ht="23.25" customHeight="1">
      <c r="A78" s="70"/>
      <c r="B78" s="90"/>
      <c r="C78" s="537"/>
      <c r="D78" s="12"/>
      <c r="E78" s="12"/>
      <c r="F78" s="28"/>
      <c r="G78" s="28"/>
      <c r="H78" s="29"/>
      <c r="I78" s="72" t="s">
        <v>28</v>
      </c>
      <c r="J78" s="89"/>
      <c r="K78" s="89"/>
      <c r="L78" s="90"/>
    </row>
    <row r="79" spans="1:12" ht="33.75" customHeight="1">
      <c r="A79" s="70"/>
      <c r="B79" s="90"/>
      <c r="C79" s="537"/>
      <c r="D79" s="12"/>
      <c r="E79" s="12"/>
      <c r="F79" s="538"/>
      <c r="G79" s="39"/>
      <c r="H79" s="38"/>
      <c r="I79" s="32" t="s">
        <v>63</v>
      </c>
      <c r="J79" s="33">
        <f>J73/J76</f>
        <v>0.70648341232227485</v>
      </c>
      <c r="K79" s="33">
        <f>K73/K76</f>
        <v>0.70649473399945983</v>
      </c>
      <c r="L79" s="33">
        <f>L73/L76</f>
        <v>0.70650993802094464</v>
      </c>
    </row>
    <row r="80" spans="1:12" ht="15.75" customHeight="1">
      <c r="A80" s="70"/>
      <c r="B80" s="90"/>
      <c r="C80" s="537"/>
      <c r="D80" s="12"/>
      <c r="E80" s="12"/>
      <c r="F80" s="538"/>
      <c r="G80" s="39"/>
      <c r="H80" s="38"/>
      <c r="I80" s="72" t="s">
        <v>30</v>
      </c>
      <c r="J80" s="89"/>
      <c r="K80" s="89"/>
      <c r="L80" s="38"/>
    </row>
    <row r="81" spans="1:12" ht="47.25" customHeight="1">
      <c r="A81" s="73"/>
      <c r="B81" s="365"/>
      <c r="C81" s="45"/>
      <c r="D81" s="47"/>
      <c r="E81" s="47"/>
      <c r="F81" s="539"/>
      <c r="G81" s="48"/>
      <c r="H81" s="46"/>
      <c r="I81" s="459" t="s">
        <v>64</v>
      </c>
      <c r="J81" s="35">
        <v>100</v>
      </c>
      <c r="K81" s="36">
        <v>105.3</v>
      </c>
      <c r="L81" s="36">
        <v>105.3</v>
      </c>
    </row>
    <row r="82" spans="1:12" ht="19.5" customHeight="1">
      <c r="A82" s="526" t="s">
        <v>65</v>
      </c>
      <c r="B82" s="527"/>
      <c r="C82" s="527"/>
      <c r="D82" s="527"/>
      <c r="E82" s="527"/>
      <c r="F82" s="527"/>
      <c r="G82" s="74" t="s">
        <v>22</v>
      </c>
      <c r="H82" s="75">
        <f>H83+H84+H85</f>
        <v>47132.5</v>
      </c>
      <c r="I82" s="528"/>
      <c r="J82" s="528"/>
      <c r="K82" s="528"/>
      <c r="L82" s="529"/>
    </row>
    <row r="83" spans="1:12" ht="19.5" customHeight="1">
      <c r="A83" s="76"/>
      <c r="B83" s="77"/>
      <c r="C83" s="78"/>
      <c r="D83" s="78"/>
      <c r="E83" s="79"/>
      <c r="F83" s="80"/>
      <c r="G83" s="81" t="s">
        <v>11</v>
      </c>
      <c r="H83" s="82">
        <f>H87</f>
        <v>14906.8</v>
      </c>
      <c r="I83" s="83"/>
      <c r="J83" s="83"/>
      <c r="K83" s="83"/>
      <c r="L83" s="84"/>
    </row>
    <row r="84" spans="1:12" ht="19.5" customHeight="1">
      <c r="A84" s="76"/>
      <c r="B84" s="77"/>
      <c r="C84" s="78"/>
      <c r="D84" s="78"/>
      <c r="E84" s="79"/>
      <c r="F84" s="80"/>
      <c r="G84" s="81" t="s">
        <v>12</v>
      </c>
      <c r="H84" s="82">
        <f>H88</f>
        <v>15696.9</v>
      </c>
      <c r="I84" s="83"/>
      <c r="J84" s="83"/>
      <c r="K84" s="83"/>
      <c r="L84" s="84"/>
    </row>
    <row r="85" spans="1:12" ht="19.5" customHeight="1">
      <c r="A85" s="76"/>
      <c r="B85" s="77"/>
      <c r="C85" s="78"/>
      <c r="D85" s="78"/>
      <c r="E85" s="79"/>
      <c r="F85" s="80"/>
      <c r="G85" s="81" t="s">
        <v>13</v>
      </c>
      <c r="H85" s="82">
        <f>H89</f>
        <v>16528.8</v>
      </c>
      <c r="I85" s="83"/>
      <c r="J85" s="83"/>
      <c r="K85" s="83"/>
      <c r="L85" s="84"/>
    </row>
    <row r="86" spans="1:12" ht="19.5" customHeight="1">
      <c r="A86" s="76"/>
      <c r="B86" s="95"/>
      <c r="C86" s="77"/>
      <c r="D86" s="77"/>
      <c r="E86" s="530" t="s">
        <v>55</v>
      </c>
      <c r="F86" s="530"/>
      <c r="G86" s="85" t="s">
        <v>22</v>
      </c>
      <c r="H86" s="86">
        <f>H87+H88+H89</f>
        <v>47132.5</v>
      </c>
      <c r="I86" s="83"/>
      <c r="J86" s="83"/>
      <c r="K86" s="83"/>
      <c r="L86" s="84"/>
    </row>
    <row r="87" spans="1:12" ht="19.5" customHeight="1">
      <c r="A87" s="76"/>
      <c r="B87" s="77"/>
      <c r="C87" s="78"/>
      <c r="D87" s="78"/>
      <c r="E87" s="79"/>
      <c r="F87" s="80"/>
      <c r="G87" s="81" t="s">
        <v>11</v>
      </c>
      <c r="H87" s="82">
        <f>H73</f>
        <v>14906.8</v>
      </c>
      <c r="I87" s="83"/>
      <c r="J87" s="83"/>
      <c r="K87" s="83"/>
      <c r="L87" s="84"/>
    </row>
    <row r="88" spans="1:12" ht="19.5" customHeight="1">
      <c r="A88" s="76"/>
      <c r="B88" s="77"/>
      <c r="C88" s="78"/>
      <c r="D88" s="78"/>
      <c r="E88" s="79"/>
      <c r="F88" s="80"/>
      <c r="G88" s="81" t="s">
        <v>12</v>
      </c>
      <c r="H88" s="82">
        <f>H74</f>
        <v>15696.9</v>
      </c>
      <c r="I88" s="83"/>
      <c r="J88" s="83"/>
      <c r="K88" s="83"/>
      <c r="L88" s="84"/>
    </row>
    <row r="89" spans="1:12" ht="19.5" customHeight="1">
      <c r="A89" s="96"/>
      <c r="B89" s="97"/>
      <c r="C89" s="98"/>
      <c r="D89" s="98"/>
      <c r="E89" s="99"/>
      <c r="F89" s="100"/>
      <c r="G89" s="101" t="s">
        <v>13</v>
      </c>
      <c r="H89" s="102">
        <f>H75</f>
        <v>16528.8</v>
      </c>
      <c r="I89" s="103"/>
      <c r="J89" s="103"/>
      <c r="K89" s="103"/>
      <c r="L89" s="104"/>
    </row>
    <row r="90" spans="1:12" ht="23.25" customHeight="1">
      <c r="A90" s="531" t="s">
        <v>66</v>
      </c>
      <c r="B90" s="532"/>
      <c r="C90" s="532"/>
      <c r="D90" s="532"/>
      <c r="E90" s="532"/>
      <c r="F90" s="532"/>
      <c r="G90" s="532"/>
      <c r="H90" s="532"/>
      <c r="I90" s="532"/>
      <c r="J90" s="532"/>
      <c r="K90" s="532"/>
      <c r="L90" s="533"/>
    </row>
    <row r="91" spans="1:12" ht="24.75" customHeight="1">
      <c r="A91" s="511" t="s">
        <v>67</v>
      </c>
      <c r="B91" s="511" t="s">
        <v>68</v>
      </c>
      <c r="C91" s="511" t="s">
        <v>69</v>
      </c>
      <c r="D91" s="5" t="s">
        <v>19</v>
      </c>
      <c r="E91" s="506" t="s">
        <v>70</v>
      </c>
      <c r="F91" s="105"/>
      <c r="G91" s="7" t="s">
        <v>22</v>
      </c>
      <c r="H91" s="8">
        <f>H92+H93+H94</f>
        <v>55514.2</v>
      </c>
      <c r="I91" s="9" t="s">
        <v>23</v>
      </c>
      <c r="J91" s="10"/>
      <c r="K91" s="10"/>
      <c r="L91" s="11"/>
    </row>
    <row r="92" spans="1:12" ht="24" customHeight="1">
      <c r="A92" s="512"/>
      <c r="B92" s="512"/>
      <c r="C92" s="512"/>
      <c r="D92" s="12"/>
      <c r="E92" s="507"/>
      <c r="F92" s="106"/>
      <c r="G92" s="14" t="s">
        <v>11</v>
      </c>
      <c r="H92" s="88">
        <f>H97+H101</f>
        <v>17557.7</v>
      </c>
      <c r="I92" s="107" t="s">
        <v>24</v>
      </c>
      <c r="J92" s="108">
        <f>H92</f>
        <v>17557.7</v>
      </c>
      <c r="K92" s="109">
        <f>H93</f>
        <v>18488.3</v>
      </c>
      <c r="L92" s="109">
        <f>H94</f>
        <v>19468.199999999997</v>
      </c>
    </row>
    <row r="93" spans="1:12" ht="24" customHeight="1">
      <c r="A93" s="512"/>
      <c r="B93" s="512"/>
      <c r="C93" s="512"/>
      <c r="D93" s="12"/>
      <c r="E93" s="507"/>
      <c r="F93" s="106"/>
      <c r="G93" s="14" t="s">
        <v>12</v>
      </c>
      <c r="H93" s="88">
        <f>H98+H102</f>
        <v>18488.3</v>
      </c>
      <c r="I93" s="110" t="s">
        <v>25</v>
      </c>
      <c r="J93" s="111"/>
      <c r="K93" s="111"/>
      <c r="L93" s="17"/>
    </row>
    <row r="94" spans="1:12" ht="32.25" customHeight="1">
      <c r="A94" s="512"/>
      <c r="B94" s="512"/>
      <c r="C94" s="512"/>
      <c r="D94" s="12"/>
      <c r="E94" s="507"/>
      <c r="F94" s="80"/>
      <c r="G94" s="14" t="s">
        <v>13</v>
      </c>
      <c r="H94" s="88">
        <f>H99+H103</f>
        <v>19468.199999999997</v>
      </c>
      <c r="I94" s="107" t="s">
        <v>26</v>
      </c>
      <c r="J94" s="108">
        <v>325</v>
      </c>
      <c r="K94" s="109">
        <v>342</v>
      </c>
      <c r="L94" s="108">
        <v>360</v>
      </c>
    </row>
    <row r="95" spans="1:12" ht="24.75" customHeight="1">
      <c r="A95" s="512"/>
      <c r="B95" s="512"/>
      <c r="C95" s="512"/>
      <c r="D95" s="12"/>
      <c r="E95" s="38"/>
      <c r="F95" s="80"/>
      <c r="G95" s="14"/>
      <c r="H95" s="88"/>
      <c r="I95" s="16" t="s">
        <v>27</v>
      </c>
      <c r="J95" s="26">
        <v>100000</v>
      </c>
      <c r="K95" s="27">
        <v>105300</v>
      </c>
      <c r="L95" s="27">
        <v>110880</v>
      </c>
    </row>
    <row r="96" spans="1:12" ht="27.2" customHeight="1">
      <c r="A96" s="448"/>
      <c r="B96" s="513"/>
      <c r="C96" s="513"/>
      <c r="D96" s="47"/>
      <c r="E96" s="46"/>
      <c r="F96" s="129" t="s">
        <v>40</v>
      </c>
      <c r="G96" s="447" t="s">
        <v>22</v>
      </c>
      <c r="H96" s="278">
        <f>H97+H98+H99</f>
        <v>55491.1</v>
      </c>
      <c r="I96" s="110" t="s">
        <v>28</v>
      </c>
      <c r="J96" s="114"/>
      <c r="K96" s="114"/>
      <c r="L96" s="21"/>
    </row>
    <row r="97" spans="1:12" ht="27.2" customHeight="1">
      <c r="A97" s="449"/>
      <c r="B97" s="446"/>
      <c r="C97" s="446"/>
      <c r="D97" s="5"/>
      <c r="E97" s="450"/>
      <c r="F97" s="105"/>
      <c r="G97" s="451" t="s">
        <v>11</v>
      </c>
      <c r="H97" s="8">
        <v>17550.400000000001</v>
      </c>
      <c r="I97" s="452" t="s">
        <v>71</v>
      </c>
      <c r="J97" s="93">
        <f>J92/J94</f>
        <v>54.023692307692308</v>
      </c>
      <c r="K97" s="93">
        <f>K92/K94</f>
        <v>54.059356725146195</v>
      </c>
      <c r="L97" s="93">
        <f>L92/L94</f>
        <v>54.078333333333326</v>
      </c>
    </row>
    <row r="98" spans="1:12" ht="31.5" customHeight="1">
      <c r="A98" s="112"/>
      <c r="B98" s="116"/>
      <c r="C98" s="540"/>
      <c r="D98" s="12"/>
      <c r="E98" s="38"/>
      <c r="F98" s="113"/>
      <c r="G98" s="14" t="s">
        <v>12</v>
      </c>
      <c r="H98" s="88">
        <v>18480.599999999999</v>
      </c>
      <c r="I98" s="117" t="s">
        <v>72</v>
      </c>
      <c r="J98" s="36">
        <f>J92/J95</f>
        <v>0.17557700000000001</v>
      </c>
      <c r="K98" s="36">
        <f>K92/K95</f>
        <v>0.17557739791073124</v>
      </c>
      <c r="L98" s="36">
        <f>L92/L95</f>
        <v>0.17557900432900431</v>
      </c>
    </row>
    <row r="99" spans="1:12" ht="23.25" customHeight="1">
      <c r="A99" s="70"/>
      <c r="B99" s="40"/>
      <c r="C99" s="540"/>
      <c r="D99" s="12"/>
      <c r="E99" s="38"/>
      <c r="F99" s="113"/>
      <c r="G99" s="14" t="s">
        <v>13</v>
      </c>
      <c r="H99" s="88">
        <v>19460.099999999999</v>
      </c>
      <c r="I99" s="118" t="s">
        <v>30</v>
      </c>
      <c r="J99" s="114"/>
      <c r="K99" s="114"/>
      <c r="L99" s="21"/>
    </row>
    <row r="100" spans="1:12" ht="36.75" customHeight="1">
      <c r="A100" s="70"/>
      <c r="B100" s="40"/>
      <c r="C100" s="540"/>
      <c r="D100" s="12"/>
      <c r="E100" s="38"/>
      <c r="F100" s="80" t="s">
        <v>73</v>
      </c>
      <c r="G100" s="87" t="s">
        <v>22</v>
      </c>
      <c r="H100" s="88">
        <f>H101+H102+H103</f>
        <v>23.1</v>
      </c>
      <c r="I100" s="119" t="s">
        <v>74</v>
      </c>
      <c r="J100" s="18">
        <v>100</v>
      </c>
      <c r="K100" s="18">
        <v>105.3</v>
      </c>
      <c r="L100" s="36">
        <v>105.3</v>
      </c>
    </row>
    <row r="101" spans="1:12" ht="43.5" customHeight="1">
      <c r="A101" s="70"/>
      <c r="B101" s="40"/>
      <c r="C101" s="540"/>
      <c r="D101" s="12"/>
      <c r="E101" s="38"/>
      <c r="F101" s="80"/>
      <c r="G101" s="14" t="s">
        <v>11</v>
      </c>
      <c r="H101" s="88">
        <v>7.3</v>
      </c>
      <c r="I101" s="107" t="s">
        <v>31</v>
      </c>
      <c r="J101" s="36">
        <v>100</v>
      </c>
      <c r="K101" s="36">
        <v>105.3</v>
      </c>
      <c r="L101" s="36">
        <v>105.3</v>
      </c>
    </row>
    <row r="102" spans="1:12" ht="21.75" customHeight="1">
      <c r="A102" s="70"/>
      <c r="B102" s="40"/>
      <c r="C102" s="540"/>
      <c r="D102" s="12"/>
      <c r="E102" s="38"/>
      <c r="F102" s="113"/>
      <c r="G102" s="14" t="s">
        <v>12</v>
      </c>
      <c r="H102" s="88">
        <v>7.7</v>
      </c>
      <c r="I102" s="120"/>
      <c r="J102" s="121"/>
      <c r="K102" s="121"/>
      <c r="L102" s="122"/>
    </row>
    <row r="103" spans="1:12" ht="21.75" customHeight="1">
      <c r="A103" s="70"/>
      <c r="B103" s="40"/>
      <c r="C103" s="123"/>
      <c r="D103" s="12"/>
      <c r="E103" s="38"/>
      <c r="F103" s="113"/>
      <c r="G103" s="14" t="s">
        <v>13</v>
      </c>
      <c r="H103" s="88">
        <v>8.1</v>
      </c>
      <c r="I103" s="120"/>
      <c r="J103" s="121"/>
      <c r="K103" s="121"/>
      <c r="L103" s="122"/>
    </row>
    <row r="104" spans="1:12" ht="21" customHeight="1">
      <c r="A104" s="541" t="s">
        <v>75</v>
      </c>
      <c r="B104" s="542"/>
      <c r="C104" s="542"/>
      <c r="D104" s="542"/>
      <c r="E104" s="542"/>
      <c r="F104" s="542"/>
      <c r="G104" s="74" t="s">
        <v>22</v>
      </c>
      <c r="H104" s="75">
        <f>H105+H106+H107</f>
        <v>55514.2</v>
      </c>
      <c r="I104" s="124"/>
      <c r="J104" s="124"/>
      <c r="K104" s="124"/>
      <c r="L104" s="125"/>
    </row>
    <row r="105" spans="1:12" ht="21" customHeight="1">
      <c r="A105" s="76"/>
      <c r="B105" s="77"/>
      <c r="C105" s="78"/>
      <c r="D105" s="78"/>
      <c r="E105" s="78"/>
      <c r="F105" s="126"/>
      <c r="G105" s="81" t="s">
        <v>11</v>
      </c>
      <c r="H105" s="86">
        <f>H109+H113</f>
        <v>17557.7</v>
      </c>
      <c r="I105" s="83"/>
      <c r="J105" s="83"/>
      <c r="K105" s="83"/>
      <c r="L105" s="84"/>
    </row>
    <row r="106" spans="1:12" ht="21" customHeight="1">
      <c r="A106" s="76"/>
      <c r="B106" s="77"/>
      <c r="C106" s="78"/>
      <c r="D106" s="78"/>
      <c r="E106" s="78"/>
      <c r="F106" s="126"/>
      <c r="G106" s="81" t="s">
        <v>12</v>
      </c>
      <c r="H106" s="86">
        <f>H110+H114</f>
        <v>18488.3</v>
      </c>
      <c r="I106" s="83"/>
      <c r="J106" s="83"/>
      <c r="K106" s="83"/>
      <c r="L106" s="84"/>
    </row>
    <row r="107" spans="1:12" ht="21" customHeight="1">
      <c r="A107" s="76"/>
      <c r="B107" s="77"/>
      <c r="C107" s="78"/>
      <c r="D107" s="78"/>
      <c r="E107" s="78"/>
      <c r="F107" s="127"/>
      <c r="G107" s="81" t="s">
        <v>13</v>
      </c>
      <c r="H107" s="86">
        <f>H111+H115</f>
        <v>19468.199999999997</v>
      </c>
      <c r="I107" s="83"/>
      <c r="J107" s="83"/>
      <c r="K107" s="83"/>
      <c r="L107" s="84"/>
    </row>
    <row r="108" spans="1:12" ht="21" customHeight="1">
      <c r="A108" s="543" t="s">
        <v>55</v>
      </c>
      <c r="B108" s="544"/>
      <c r="C108" s="544"/>
      <c r="D108" s="544"/>
      <c r="E108" s="544"/>
      <c r="F108" s="544"/>
      <c r="G108" s="85" t="s">
        <v>22</v>
      </c>
      <c r="H108" s="86">
        <f>H109+H110+H111</f>
        <v>55491.1</v>
      </c>
      <c r="I108" s="83"/>
      <c r="J108" s="83"/>
      <c r="K108" s="83"/>
      <c r="L108" s="84"/>
    </row>
    <row r="109" spans="1:12" ht="21" customHeight="1">
      <c r="A109" s="76"/>
      <c r="B109" s="77"/>
      <c r="C109" s="78"/>
      <c r="D109" s="78"/>
      <c r="E109" s="78"/>
      <c r="F109" s="128"/>
      <c r="G109" s="81" t="s">
        <v>11</v>
      </c>
      <c r="H109" s="86">
        <f>H97</f>
        <v>17550.400000000001</v>
      </c>
      <c r="I109" s="83"/>
      <c r="J109" s="83"/>
      <c r="K109" s="83"/>
      <c r="L109" s="84"/>
    </row>
    <row r="110" spans="1:12" ht="21" customHeight="1">
      <c r="A110" s="76"/>
      <c r="B110" s="77"/>
      <c r="C110" s="78"/>
      <c r="D110" s="78"/>
      <c r="E110" s="78"/>
      <c r="F110" s="128"/>
      <c r="G110" s="81" t="s">
        <v>12</v>
      </c>
      <c r="H110" s="86">
        <f>H98</f>
        <v>18480.599999999999</v>
      </c>
      <c r="I110" s="83"/>
      <c r="J110" s="83"/>
      <c r="K110" s="83"/>
      <c r="L110" s="84"/>
    </row>
    <row r="111" spans="1:12" ht="21" customHeight="1">
      <c r="A111" s="76"/>
      <c r="B111" s="77"/>
      <c r="C111" s="78"/>
      <c r="D111" s="78"/>
      <c r="E111" s="78"/>
      <c r="F111" s="128"/>
      <c r="G111" s="81" t="s">
        <v>13</v>
      </c>
      <c r="H111" s="86">
        <f>H99</f>
        <v>19460.099999999999</v>
      </c>
      <c r="I111" s="83"/>
      <c r="J111" s="83"/>
      <c r="K111" s="83"/>
      <c r="L111" s="84"/>
    </row>
    <row r="112" spans="1:12" ht="21" customHeight="1">
      <c r="A112" s="76"/>
      <c r="B112" s="77"/>
      <c r="C112" s="78"/>
      <c r="D112" s="78"/>
      <c r="E112" s="78"/>
      <c r="F112" s="127" t="s">
        <v>73</v>
      </c>
      <c r="G112" s="85" t="s">
        <v>22</v>
      </c>
      <c r="H112" s="86">
        <f>H113+H114+H115</f>
        <v>23.1</v>
      </c>
      <c r="I112" s="83"/>
      <c r="J112" s="83"/>
      <c r="K112" s="83"/>
      <c r="L112" s="84"/>
    </row>
    <row r="113" spans="1:12" ht="21" customHeight="1">
      <c r="A113" s="76"/>
      <c r="B113" s="77"/>
      <c r="C113" s="78"/>
      <c r="D113" s="78"/>
      <c r="E113" s="78"/>
      <c r="F113" s="127"/>
      <c r="G113" s="81" t="s">
        <v>11</v>
      </c>
      <c r="H113" s="86">
        <f>H101</f>
        <v>7.3</v>
      </c>
      <c r="I113" s="83"/>
      <c r="J113" s="83"/>
      <c r="K113" s="83"/>
      <c r="L113" s="84"/>
    </row>
    <row r="114" spans="1:12" ht="21" customHeight="1">
      <c r="A114" s="76"/>
      <c r="B114" s="77"/>
      <c r="C114" s="78"/>
      <c r="D114" s="78"/>
      <c r="E114" s="79"/>
      <c r="F114" s="113"/>
      <c r="G114" s="81" t="s">
        <v>12</v>
      </c>
      <c r="H114" s="86">
        <f>H102</f>
        <v>7.7</v>
      </c>
      <c r="I114" s="83"/>
      <c r="J114" s="83"/>
      <c r="K114" s="83"/>
      <c r="L114" s="84"/>
    </row>
    <row r="115" spans="1:12" ht="21" customHeight="1">
      <c r="A115" s="96"/>
      <c r="B115" s="97"/>
      <c r="C115" s="98"/>
      <c r="D115" s="98"/>
      <c r="E115" s="99"/>
      <c r="F115" s="129"/>
      <c r="G115" s="101" t="s">
        <v>13</v>
      </c>
      <c r="H115" s="130">
        <f>H103</f>
        <v>8.1</v>
      </c>
      <c r="I115" s="103"/>
      <c r="J115" s="103"/>
      <c r="K115" s="103"/>
      <c r="L115" s="104"/>
    </row>
    <row r="116" spans="1:12" ht="27.2" customHeight="1">
      <c r="A116" s="535" t="s">
        <v>76</v>
      </c>
      <c r="B116" s="545"/>
      <c r="C116" s="545"/>
      <c r="D116" s="545"/>
      <c r="E116" s="545"/>
      <c r="F116" s="545"/>
      <c r="G116" s="545"/>
      <c r="H116" s="545"/>
      <c r="I116" s="545"/>
      <c r="J116" s="545"/>
      <c r="K116" s="545"/>
      <c r="L116" s="546"/>
    </row>
    <row r="117" spans="1:12" ht="27.2" customHeight="1">
      <c r="A117" s="511" t="s">
        <v>16</v>
      </c>
      <c r="B117" s="511" t="s">
        <v>77</v>
      </c>
      <c r="C117" s="547" t="s">
        <v>78</v>
      </c>
      <c r="D117" s="506" t="s">
        <v>19</v>
      </c>
      <c r="E117" s="511" t="s">
        <v>79</v>
      </c>
      <c r="F117" s="520" t="s">
        <v>40</v>
      </c>
      <c r="G117" s="7" t="s">
        <v>22</v>
      </c>
      <c r="H117" s="8">
        <f>H118+H119+H120</f>
        <v>31618.1</v>
      </c>
      <c r="I117" s="9" t="s">
        <v>23</v>
      </c>
      <c r="J117" s="10"/>
      <c r="K117" s="10"/>
      <c r="L117" s="11"/>
    </row>
    <row r="118" spans="1:12" ht="18" customHeight="1">
      <c r="A118" s="512"/>
      <c r="B118" s="512"/>
      <c r="C118" s="548"/>
      <c r="D118" s="507"/>
      <c r="E118" s="512"/>
      <c r="F118" s="538"/>
      <c r="G118" s="14" t="s">
        <v>11</v>
      </c>
      <c r="H118" s="88">
        <v>10000</v>
      </c>
      <c r="I118" s="107" t="s">
        <v>24</v>
      </c>
      <c r="J118" s="108">
        <f>H118</f>
        <v>10000</v>
      </c>
      <c r="K118" s="109">
        <f>H119</f>
        <v>10530</v>
      </c>
      <c r="L118" s="109">
        <f>H120</f>
        <v>11088.1</v>
      </c>
    </row>
    <row r="119" spans="1:12" ht="23.25" customHeight="1">
      <c r="A119" s="512"/>
      <c r="B119" s="512"/>
      <c r="C119" s="548"/>
      <c r="D119" s="19"/>
      <c r="E119" s="512"/>
      <c r="F119" s="538"/>
      <c r="G119" s="14" t="s">
        <v>12</v>
      </c>
      <c r="H119" s="88">
        <v>10530</v>
      </c>
      <c r="I119" s="110" t="s">
        <v>25</v>
      </c>
      <c r="J119" s="10"/>
      <c r="K119" s="10"/>
      <c r="L119" s="11"/>
    </row>
    <row r="120" spans="1:12" ht="31.5" customHeight="1">
      <c r="A120" s="512"/>
      <c r="B120" s="512"/>
      <c r="C120" s="548"/>
      <c r="D120" s="19"/>
      <c r="E120" s="512"/>
      <c r="F120" s="538"/>
      <c r="G120" s="14" t="s">
        <v>13</v>
      </c>
      <c r="H120" s="88">
        <v>11088.1</v>
      </c>
      <c r="I120" s="16" t="s">
        <v>26</v>
      </c>
      <c r="J120" s="131">
        <v>20</v>
      </c>
      <c r="K120" s="132">
        <v>21</v>
      </c>
      <c r="L120" s="132">
        <v>22</v>
      </c>
    </row>
    <row r="121" spans="1:12" ht="22.5" customHeight="1">
      <c r="A121" s="512"/>
      <c r="B121" s="512"/>
      <c r="C121" s="548"/>
      <c r="D121" s="19"/>
      <c r="E121" s="512"/>
      <c r="F121" s="538"/>
      <c r="G121" s="39"/>
      <c r="H121" s="38"/>
      <c r="I121" s="16" t="s">
        <v>27</v>
      </c>
      <c r="J121" s="133">
        <v>20000</v>
      </c>
      <c r="K121" s="134">
        <v>21060</v>
      </c>
      <c r="L121" s="134">
        <v>22176</v>
      </c>
    </row>
    <row r="122" spans="1:12" ht="18.75" customHeight="1">
      <c r="A122" s="512"/>
      <c r="B122" s="512"/>
      <c r="C122" s="548"/>
      <c r="D122" s="19"/>
      <c r="E122" s="512"/>
      <c r="F122" s="538"/>
      <c r="G122" s="39"/>
      <c r="H122" s="38"/>
      <c r="I122" s="110" t="s">
        <v>28</v>
      </c>
      <c r="J122" s="10"/>
      <c r="K122" s="10"/>
      <c r="L122" s="11"/>
    </row>
    <row r="123" spans="1:12" ht="30.95" customHeight="1">
      <c r="A123" s="512"/>
      <c r="B123" s="512"/>
      <c r="C123" s="548"/>
      <c r="D123" s="19"/>
      <c r="E123" s="512"/>
      <c r="F123" s="538"/>
      <c r="G123" s="39"/>
      <c r="H123" s="38"/>
      <c r="I123" s="117" t="s">
        <v>72</v>
      </c>
      <c r="J123" s="88">
        <f>J118/J121</f>
        <v>0.5</v>
      </c>
      <c r="K123" s="88">
        <f>K118/K121</f>
        <v>0.5</v>
      </c>
      <c r="L123" s="88">
        <f>L118/L121</f>
        <v>0.50000450937950935</v>
      </c>
    </row>
    <row r="124" spans="1:12" ht="24.75" customHeight="1">
      <c r="A124" s="512"/>
      <c r="B124" s="512"/>
      <c r="C124" s="548"/>
      <c r="D124" s="19"/>
      <c r="E124" s="512"/>
      <c r="F124" s="538"/>
      <c r="G124" s="39"/>
      <c r="H124" s="38"/>
      <c r="I124" s="110" t="s">
        <v>30</v>
      </c>
      <c r="J124" s="10"/>
      <c r="K124" s="10"/>
      <c r="L124" s="11"/>
    </row>
    <row r="125" spans="1:12" ht="49.5" customHeight="1">
      <c r="A125" s="512"/>
      <c r="B125" s="512"/>
      <c r="C125" s="548"/>
      <c r="D125" s="19"/>
      <c r="E125" s="512"/>
      <c r="F125" s="538"/>
      <c r="G125" s="39"/>
      <c r="H125" s="38"/>
      <c r="I125" s="135" t="s">
        <v>31</v>
      </c>
      <c r="J125" s="93">
        <v>100</v>
      </c>
      <c r="K125" s="94">
        <v>105.3</v>
      </c>
      <c r="L125" s="94">
        <v>105.3</v>
      </c>
    </row>
    <row r="126" spans="1:12" ht="21.75" customHeight="1">
      <c r="A126" s="136"/>
      <c r="B126" s="137"/>
      <c r="C126" s="542" t="s">
        <v>80</v>
      </c>
      <c r="D126" s="542"/>
      <c r="E126" s="542"/>
      <c r="F126" s="542"/>
      <c r="G126" s="74" t="s">
        <v>22</v>
      </c>
      <c r="H126" s="75">
        <f>H127+H128+H129</f>
        <v>31618.1</v>
      </c>
      <c r="I126" s="124"/>
      <c r="J126" s="124"/>
      <c r="K126" s="124"/>
      <c r="L126" s="125"/>
    </row>
    <row r="127" spans="1:12" ht="21.75" customHeight="1">
      <c r="A127" s="76"/>
      <c r="B127" s="77"/>
      <c r="C127" s="78"/>
      <c r="D127" s="78"/>
      <c r="E127" s="79"/>
      <c r="F127" s="106"/>
      <c r="G127" s="81" t="s">
        <v>11</v>
      </c>
      <c r="H127" s="86">
        <f>H131</f>
        <v>10000</v>
      </c>
      <c r="I127" s="83"/>
      <c r="J127" s="83"/>
      <c r="K127" s="83"/>
      <c r="L127" s="84"/>
    </row>
    <row r="128" spans="1:12" ht="21.75" customHeight="1">
      <c r="A128" s="76"/>
      <c r="B128" s="77"/>
      <c r="C128" s="78"/>
      <c r="D128" s="78"/>
      <c r="E128" s="79"/>
      <c r="F128" s="106"/>
      <c r="G128" s="81" t="s">
        <v>12</v>
      </c>
      <c r="H128" s="86">
        <f>H132</f>
        <v>10530</v>
      </c>
      <c r="I128" s="83"/>
      <c r="J128" s="83"/>
      <c r="K128" s="83"/>
      <c r="L128" s="84"/>
    </row>
    <row r="129" spans="1:12" ht="21.75" customHeight="1">
      <c r="A129" s="76"/>
      <c r="B129" s="77"/>
      <c r="C129" s="78"/>
      <c r="D129" s="78"/>
      <c r="E129" s="79"/>
      <c r="F129" s="80"/>
      <c r="G129" s="81" t="s">
        <v>13</v>
      </c>
      <c r="H129" s="86">
        <f>H133</f>
        <v>11088.1</v>
      </c>
      <c r="I129" s="83"/>
      <c r="J129" s="83"/>
      <c r="K129" s="83"/>
      <c r="L129" s="84"/>
    </row>
    <row r="130" spans="1:12" s="144" customFormat="1" ht="21.75" customHeight="1">
      <c r="A130" s="305"/>
      <c r="B130" s="306"/>
      <c r="C130" s="306"/>
      <c r="D130" s="307"/>
      <c r="E130" s="552" t="s">
        <v>55</v>
      </c>
      <c r="F130" s="552"/>
      <c r="G130" s="453" t="s">
        <v>22</v>
      </c>
      <c r="H130" s="130">
        <f>H131+H132+H133</f>
        <v>31618.1</v>
      </c>
      <c r="I130" s="310"/>
      <c r="J130" s="311"/>
      <c r="K130" s="311"/>
      <c r="L130" s="312"/>
    </row>
    <row r="131" spans="1:12" s="144" customFormat="1" ht="21.75" customHeight="1">
      <c r="A131" s="174"/>
      <c r="B131" s="175"/>
      <c r="C131" s="175"/>
      <c r="D131" s="176"/>
      <c r="E131" s="454"/>
      <c r="F131" s="455"/>
      <c r="G131" s="456" t="s">
        <v>11</v>
      </c>
      <c r="H131" s="75">
        <f>H118</f>
        <v>10000</v>
      </c>
      <c r="I131" s="171"/>
      <c r="J131" s="172"/>
      <c r="K131" s="172"/>
      <c r="L131" s="173"/>
    </row>
    <row r="132" spans="1:12" s="144" customFormat="1" ht="21.75" customHeight="1">
      <c r="A132" s="138"/>
      <c r="B132" s="139"/>
      <c r="C132" s="139"/>
      <c r="D132" s="140"/>
      <c r="E132" s="145"/>
      <c r="F132" s="146"/>
      <c r="G132" s="81" t="s">
        <v>12</v>
      </c>
      <c r="H132" s="86">
        <f>H119</f>
        <v>10530</v>
      </c>
      <c r="I132" s="141"/>
      <c r="J132" s="142"/>
      <c r="K132" s="142"/>
      <c r="L132" s="143"/>
    </row>
    <row r="133" spans="1:12" ht="21.75" customHeight="1">
      <c r="A133" s="96"/>
      <c r="B133" s="97"/>
      <c r="C133" s="98"/>
      <c r="D133" s="98"/>
      <c r="E133" s="99"/>
      <c r="F133" s="100"/>
      <c r="G133" s="101" t="s">
        <v>13</v>
      </c>
      <c r="H133" s="130">
        <f>H120</f>
        <v>11088.1</v>
      </c>
      <c r="I133" s="103"/>
      <c r="J133" s="103"/>
      <c r="K133" s="103"/>
      <c r="L133" s="104"/>
    </row>
    <row r="134" spans="1:12" ht="27.2" customHeight="1">
      <c r="A134" s="535" t="s">
        <v>81</v>
      </c>
      <c r="B134" s="545"/>
      <c r="C134" s="545"/>
      <c r="D134" s="545"/>
      <c r="E134" s="545"/>
      <c r="F134" s="545"/>
      <c r="G134" s="545"/>
      <c r="H134" s="545"/>
      <c r="I134" s="545"/>
      <c r="J134" s="545"/>
      <c r="K134" s="545"/>
      <c r="L134" s="546"/>
    </row>
    <row r="135" spans="1:12" ht="28.5" customHeight="1">
      <c r="A135" s="553" t="s">
        <v>16</v>
      </c>
      <c r="B135" s="511" t="s">
        <v>82</v>
      </c>
      <c r="C135" s="555" t="s">
        <v>83</v>
      </c>
      <c r="D135" s="5" t="s">
        <v>19</v>
      </c>
      <c r="E135" s="511" t="s">
        <v>42</v>
      </c>
      <c r="F135" s="105" t="s">
        <v>40</v>
      </c>
      <c r="G135" s="7" t="s">
        <v>22</v>
      </c>
      <c r="H135" s="8">
        <f>H136+H137+H138</f>
        <v>9563.7999999999993</v>
      </c>
      <c r="I135" s="9" t="s">
        <v>23</v>
      </c>
      <c r="J135" s="111"/>
      <c r="K135" s="111"/>
      <c r="L135" s="147"/>
    </row>
    <row r="136" spans="1:12" ht="32.25" customHeight="1">
      <c r="A136" s="554"/>
      <c r="B136" s="512"/>
      <c r="C136" s="556"/>
      <c r="D136" s="12"/>
      <c r="E136" s="512"/>
      <c r="F136" s="148"/>
      <c r="G136" s="14" t="s">
        <v>11</v>
      </c>
      <c r="H136" s="88">
        <v>3024.8</v>
      </c>
      <c r="I136" s="107" t="s">
        <v>24</v>
      </c>
      <c r="J136" s="149">
        <f>H136</f>
        <v>3024.8</v>
      </c>
      <c r="K136" s="150">
        <f>H137</f>
        <v>3185.1</v>
      </c>
      <c r="L136" s="150">
        <f>H138</f>
        <v>3353.9</v>
      </c>
    </row>
    <row r="137" spans="1:12" ht="25.5" customHeight="1">
      <c r="A137" s="554"/>
      <c r="B137" s="512"/>
      <c r="C137" s="556"/>
      <c r="D137" s="12"/>
      <c r="E137" s="512"/>
      <c r="F137" s="148"/>
      <c r="G137" s="14" t="s">
        <v>12</v>
      </c>
      <c r="H137" s="88">
        <v>3185.1</v>
      </c>
      <c r="I137" s="110" t="s">
        <v>25</v>
      </c>
      <c r="J137" s="151"/>
      <c r="K137" s="151"/>
      <c r="L137" s="152"/>
    </row>
    <row r="138" spans="1:12" ht="45.75" customHeight="1">
      <c r="A138" s="554"/>
      <c r="B138" s="512"/>
      <c r="C138" s="148"/>
      <c r="D138" s="12"/>
      <c r="E138" s="512"/>
      <c r="F138" s="148"/>
      <c r="G138" s="14" t="s">
        <v>13</v>
      </c>
      <c r="H138" s="88">
        <v>3353.9</v>
      </c>
      <c r="I138" s="115" t="s">
        <v>84</v>
      </c>
      <c r="J138" s="153">
        <v>100</v>
      </c>
      <c r="K138" s="154">
        <v>105</v>
      </c>
      <c r="L138" s="154">
        <v>110</v>
      </c>
    </row>
    <row r="139" spans="1:12" ht="28.5" customHeight="1">
      <c r="A139" s="155"/>
      <c r="B139" s="51"/>
      <c r="C139" s="148"/>
      <c r="D139" s="12"/>
      <c r="E139" s="512"/>
      <c r="F139" s="148"/>
      <c r="G139" s="156"/>
      <c r="H139" s="157"/>
      <c r="I139" s="110" t="s">
        <v>28</v>
      </c>
      <c r="J139" s="151"/>
      <c r="K139" s="151"/>
      <c r="L139" s="152"/>
    </row>
    <row r="140" spans="1:12" ht="49.5" customHeight="1">
      <c r="A140" s="155"/>
      <c r="B140" s="51"/>
      <c r="C140" s="148"/>
      <c r="D140" s="12"/>
      <c r="E140" s="51"/>
      <c r="F140" s="148"/>
      <c r="G140" s="156"/>
      <c r="H140" s="157"/>
      <c r="I140" s="158" t="s">
        <v>85</v>
      </c>
      <c r="J140" s="149">
        <f>(J136/J138)</f>
        <v>30.248000000000001</v>
      </c>
      <c r="K140" s="150">
        <f>(K136/K138)</f>
        <v>30.334285714285713</v>
      </c>
      <c r="L140" s="150">
        <f>(L136/L138)</f>
        <v>30.490000000000002</v>
      </c>
    </row>
    <row r="141" spans="1:12" ht="28.5" customHeight="1">
      <c r="A141" s="155"/>
      <c r="B141" s="51"/>
      <c r="C141" s="148"/>
      <c r="D141" s="12"/>
      <c r="E141" s="51"/>
      <c r="F141" s="148"/>
      <c r="G141" s="156"/>
      <c r="H141" s="157"/>
      <c r="I141" s="110" t="s">
        <v>86</v>
      </c>
      <c r="J141" s="159"/>
      <c r="K141" s="159"/>
      <c r="L141" s="160"/>
    </row>
    <row r="142" spans="1:12" ht="49.5" customHeight="1">
      <c r="A142" s="155"/>
      <c r="B142" s="51"/>
      <c r="C142" s="148"/>
      <c r="D142" s="12"/>
      <c r="E142" s="51"/>
      <c r="F142" s="148"/>
      <c r="G142" s="156"/>
      <c r="H142" s="157"/>
      <c r="I142" s="161" t="s">
        <v>87</v>
      </c>
      <c r="J142" s="162">
        <v>100</v>
      </c>
      <c r="K142" s="163">
        <v>105.3</v>
      </c>
      <c r="L142" s="163">
        <v>105.3</v>
      </c>
    </row>
    <row r="143" spans="1:12" ht="25.5" customHeight="1">
      <c r="A143" s="155"/>
      <c r="B143" s="549"/>
      <c r="C143" s="508" t="s">
        <v>88</v>
      </c>
      <c r="D143" s="5" t="s">
        <v>19</v>
      </c>
      <c r="E143" s="511" t="s">
        <v>89</v>
      </c>
      <c r="F143" s="6" t="s">
        <v>40</v>
      </c>
      <c r="G143" s="7" t="s">
        <v>22</v>
      </c>
      <c r="H143" s="8">
        <f>H144+H145+H146</f>
        <v>43949.2</v>
      </c>
      <c r="I143" s="9" t="s">
        <v>23</v>
      </c>
      <c r="J143" s="111"/>
      <c r="K143" s="111"/>
      <c r="L143" s="147"/>
    </row>
    <row r="144" spans="1:12" ht="33" customHeight="1">
      <c r="A144" s="155"/>
      <c r="B144" s="549"/>
      <c r="C144" s="509"/>
      <c r="D144" s="12"/>
      <c r="E144" s="512"/>
      <c r="F144" s="39"/>
      <c r="G144" s="14" t="s">
        <v>11</v>
      </c>
      <c r="H144" s="88">
        <v>13900</v>
      </c>
      <c r="I144" s="107" t="s">
        <v>24</v>
      </c>
      <c r="J144" s="108">
        <f>H144</f>
        <v>13900</v>
      </c>
      <c r="K144" s="109">
        <f>H145</f>
        <v>14636.7</v>
      </c>
      <c r="L144" s="109">
        <f>H146</f>
        <v>15412.5</v>
      </c>
    </row>
    <row r="145" spans="1:12" ht="26.25" customHeight="1">
      <c r="A145" s="155"/>
      <c r="B145" s="51"/>
      <c r="C145" s="40"/>
      <c r="D145" s="12"/>
      <c r="E145" s="51"/>
      <c r="F145" s="39"/>
      <c r="G145" s="14" t="s">
        <v>12</v>
      </c>
      <c r="H145" s="88">
        <v>14636.7</v>
      </c>
      <c r="I145" s="164" t="s">
        <v>25</v>
      </c>
      <c r="J145" s="165"/>
      <c r="K145" s="165"/>
      <c r="L145" s="166"/>
    </row>
    <row r="146" spans="1:12" ht="26.25" customHeight="1">
      <c r="A146" s="155"/>
      <c r="B146" s="51"/>
      <c r="C146" s="40"/>
      <c r="D146" s="12"/>
      <c r="E146" s="51"/>
      <c r="F146" s="39"/>
      <c r="G146" s="14" t="s">
        <v>13</v>
      </c>
      <c r="H146" s="88">
        <v>15412.5</v>
      </c>
      <c r="I146" s="167" t="s">
        <v>90</v>
      </c>
      <c r="J146" s="153">
        <v>16</v>
      </c>
      <c r="K146" s="154">
        <v>17</v>
      </c>
      <c r="L146" s="154">
        <v>18</v>
      </c>
    </row>
    <row r="147" spans="1:12" ht="26.25" customHeight="1">
      <c r="A147" s="155"/>
      <c r="B147" s="51"/>
      <c r="C147" s="40"/>
      <c r="D147" s="12"/>
      <c r="E147" s="51"/>
      <c r="F147" s="39"/>
      <c r="G147" s="39"/>
      <c r="H147" s="38"/>
      <c r="I147" s="164" t="s">
        <v>28</v>
      </c>
      <c r="J147" s="165"/>
      <c r="K147" s="165"/>
      <c r="L147" s="166"/>
    </row>
    <row r="148" spans="1:12" ht="44.25" customHeight="1">
      <c r="A148" s="155"/>
      <c r="B148" s="51"/>
      <c r="C148" s="40"/>
      <c r="D148" s="12"/>
      <c r="E148" s="51"/>
      <c r="F148" s="39"/>
      <c r="G148" s="39"/>
      <c r="H148" s="38"/>
      <c r="I148" s="168" t="s">
        <v>91</v>
      </c>
      <c r="J148" s="169">
        <f>(J144/J146)</f>
        <v>868.75</v>
      </c>
      <c r="K148" s="170">
        <f>(K144/K146)</f>
        <v>860.98235294117649</v>
      </c>
      <c r="L148" s="170">
        <f>(L144/L146)</f>
        <v>856.25</v>
      </c>
    </row>
    <row r="149" spans="1:12" ht="25.5" customHeight="1">
      <c r="A149" s="155"/>
      <c r="B149" s="51"/>
      <c r="C149" s="40"/>
      <c r="D149" s="12"/>
      <c r="E149" s="51"/>
      <c r="F149" s="39"/>
      <c r="G149" s="39"/>
      <c r="H149" s="38"/>
      <c r="I149" s="164" t="s">
        <v>30</v>
      </c>
      <c r="J149" s="165"/>
      <c r="K149" s="165"/>
      <c r="L149" s="166"/>
    </row>
    <row r="150" spans="1:12" ht="53.25" customHeight="1">
      <c r="A150" s="482"/>
      <c r="B150" s="56"/>
      <c r="C150" s="45"/>
      <c r="D150" s="47"/>
      <c r="E150" s="56"/>
      <c r="F150" s="48"/>
      <c r="G150" s="48"/>
      <c r="H150" s="46"/>
      <c r="I150" s="483" t="s">
        <v>92</v>
      </c>
      <c r="J150" s="484">
        <v>100</v>
      </c>
      <c r="K150" s="485">
        <v>105.3</v>
      </c>
      <c r="L150" s="485">
        <v>105.3</v>
      </c>
    </row>
    <row r="151" spans="1:12" s="144" customFormat="1" ht="24.75" customHeight="1">
      <c r="A151" s="526" t="s">
        <v>93</v>
      </c>
      <c r="B151" s="527"/>
      <c r="C151" s="527"/>
      <c r="D151" s="527"/>
      <c r="E151" s="527"/>
      <c r="F151" s="527"/>
      <c r="G151" s="74" t="s">
        <v>22</v>
      </c>
      <c r="H151" s="75">
        <f>H152+H153+H154</f>
        <v>53513</v>
      </c>
      <c r="I151" s="171"/>
      <c r="J151" s="172"/>
      <c r="K151" s="172"/>
      <c r="L151" s="173"/>
    </row>
    <row r="152" spans="1:12" s="144" customFormat="1" ht="24.75" customHeight="1">
      <c r="A152" s="138"/>
      <c r="B152" s="139"/>
      <c r="C152" s="139"/>
      <c r="D152" s="140"/>
      <c r="E152" s="145"/>
      <c r="F152" s="146"/>
      <c r="G152" s="81" t="s">
        <v>11</v>
      </c>
      <c r="H152" s="86">
        <f>H156</f>
        <v>16924.8</v>
      </c>
      <c r="I152" s="141"/>
      <c r="J152" s="142"/>
      <c r="K152" s="142"/>
      <c r="L152" s="143"/>
    </row>
    <row r="153" spans="1:12" s="144" customFormat="1" ht="24.75" customHeight="1">
      <c r="A153" s="138"/>
      <c r="B153" s="139"/>
      <c r="C153" s="139"/>
      <c r="D153" s="140"/>
      <c r="E153" s="145"/>
      <c r="F153" s="146"/>
      <c r="G153" s="81" t="s">
        <v>12</v>
      </c>
      <c r="H153" s="86">
        <f>H157</f>
        <v>17821.8</v>
      </c>
      <c r="I153" s="141"/>
      <c r="J153" s="142"/>
      <c r="K153" s="142"/>
      <c r="L153" s="143"/>
    </row>
    <row r="154" spans="1:12" ht="24.75" customHeight="1">
      <c r="A154" s="76"/>
      <c r="B154" s="77"/>
      <c r="C154" s="78"/>
      <c r="D154" s="78"/>
      <c r="E154" s="78"/>
      <c r="F154" s="127"/>
      <c r="G154" s="81" t="s">
        <v>13</v>
      </c>
      <c r="H154" s="86">
        <f>H158</f>
        <v>18766.400000000001</v>
      </c>
      <c r="I154" s="83"/>
      <c r="J154" s="83"/>
      <c r="K154" s="83"/>
      <c r="L154" s="84"/>
    </row>
    <row r="155" spans="1:12" ht="24.75" customHeight="1">
      <c r="A155" s="550" t="s">
        <v>94</v>
      </c>
      <c r="B155" s="530"/>
      <c r="C155" s="530"/>
      <c r="D155" s="530"/>
      <c r="E155" s="530"/>
      <c r="F155" s="530"/>
      <c r="G155" s="85" t="s">
        <v>22</v>
      </c>
      <c r="H155" s="86">
        <f>H156+H157+H158</f>
        <v>53513</v>
      </c>
      <c r="I155" s="83"/>
      <c r="J155" s="83"/>
      <c r="K155" s="83"/>
      <c r="L155" s="84"/>
    </row>
    <row r="156" spans="1:12" ht="24.75" customHeight="1">
      <c r="A156" s="76"/>
      <c r="B156" s="77"/>
      <c r="C156" s="78"/>
      <c r="D156" s="78"/>
      <c r="E156" s="78"/>
      <c r="F156" s="127"/>
      <c r="G156" s="81" t="s">
        <v>11</v>
      </c>
      <c r="H156" s="86">
        <f>H136+H144</f>
        <v>16924.8</v>
      </c>
      <c r="I156" s="83"/>
      <c r="J156" s="83"/>
      <c r="K156" s="83"/>
      <c r="L156" s="84"/>
    </row>
    <row r="157" spans="1:12" ht="24.75" customHeight="1">
      <c r="A157" s="76"/>
      <c r="B157" s="77"/>
      <c r="C157" s="78"/>
      <c r="D157" s="78"/>
      <c r="E157" s="78"/>
      <c r="F157" s="127"/>
      <c r="G157" s="81" t="s">
        <v>12</v>
      </c>
      <c r="H157" s="86">
        <f>H137+H145</f>
        <v>17821.8</v>
      </c>
      <c r="I157" s="83"/>
      <c r="J157" s="83"/>
      <c r="K157" s="83"/>
      <c r="L157" s="84"/>
    </row>
    <row r="158" spans="1:12" ht="24.75" customHeight="1">
      <c r="A158" s="96"/>
      <c r="B158" s="97"/>
      <c r="C158" s="98"/>
      <c r="D158" s="98"/>
      <c r="E158" s="98"/>
      <c r="F158" s="457"/>
      <c r="G158" s="101" t="s">
        <v>13</v>
      </c>
      <c r="H158" s="130">
        <f>H138+H146</f>
        <v>18766.400000000001</v>
      </c>
      <c r="I158" s="103"/>
      <c r="J158" s="103"/>
      <c r="K158" s="103"/>
      <c r="L158" s="104"/>
    </row>
    <row r="159" spans="1:12" s="144" customFormat="1" ht="29.25" customHeight="1">
      <c r="A159" s="174"/>
      <c r="B159" s="175"/>
      <c r="C159" s="175"/>
      <c r="D159" s="176"/>
      <c r="E159" s="551" t="s">
        <v>95</v>
      </c>
      <c r="F159" s="551"/>
      <c r="G159" s="85" t="s">
        <v>22</v>
      </c>
      <c r="H159" s="86">
        <f>H160+H161+H162</f>
        <v>262974.2</v>
      </c>
      <c r="I159" s="171"/>
      <c r="J159" s="172"/>
      <c r="K159" s="172"/>
      <c r="L159" s="173"/>
    </row>
    <row r="160" spans="1:12" s="144" customFormat="1" ht="22.5" customHeight="1">
      <c r="A160" s="138"/>
      <c r="B160" s="139"/>
      <c r="C160" s="139"/>
      <c r="D160" s="140"/>
      <c r="E160" s="145"/>
      <c r="F160" s="146"/>
      <c r="G160" s="81" t="s">
        <v>11</v>
      </c>
      <c r="H160" s="86">
        <f>H164+H168</f>
        <v>83343.5</v>
      </c>
      <c r="I160" s="141"/>
      <c r="J160" s="142"/>
      <c r="K160" s="142"/>
      <c r="L160" s="143"/>
    </row>
    <row r="161" spans="1:12" s="144" customFormat="1" ht="22.5" customHeight="1">
      <c r="A161" s="138"/>
      <c r="B161" s="139"/>
      <c r="C161" s="139"/>
      <c r="D161" s="140"/>
      <c r="E161" s="145"/>
      <c r="F161" s="146"/>
      <c r="G161" s="81" t="s">
        <v>12</v>
      </c>
      <c r="H161" s="86">
        <f>H165+H169</f>
        <v>87583.2</v>
      </c>
      <c r="I161" s="141"/>
      <c r="J161" s="142"/>
      <c r="K161" s="142"/>
      <c r="L161" s="143"/>
    </row>
    <row r="162" spans="1:12" ht="22.5" customHeight="1">
      <c r="A162" s="76"/>
      <c r="B162" s="77"/>
      <c r="C162" s="78"/>
      <c r="D162" s="78"/>
      <c r="E162" s="79"/>
      <c r="F162" s="80"/>
      <c r="G162" s="81" t="s">
        <v>13</v>
      </c>
      <c r="H162" s="86">
        <f>H166+H170</f>
        <v>92047.5</v>
      </c>
      <c r="I162" s="83"/>
      <c r="J162" s="83"/>
      <c r="K162" s="83"/>
      <c r="L162" s="84"/>
    </row>
    <row r="163" spans="1:12" ht="22.5" customHeight="1">
      <c r="A163" s="76"/>
      <c r="B163" s="77"/>
      <c r="C163" s="78"/>
      <c r="D163" s="78"/>
      <c r="E163" s="544" t="s">
        <v>55</v>
      </c>
      <c r="F163" s="544"/>
      <c r="G163" s="85" t="s">
        <v>22</v>
      </c>
      <c r="H163" s="86">
        <f>H164+H165+H166</f>
        <v>262951.09999999998</v>
      </c>
      <c r="I163" s="83"/>
      <c r="J163" s="83"/>
      <c r="K163" s="83"/>
      <c r="L163" s="84"/>
    </row>
    <row r="164" spans="1:12" ht="22.5" customHeight="1">
      <c r="A164" s="76"/>
      <c r="B164" s="77"/>
      <c r="C164" s="78"/>
      <c r="D164" s="78"/>
      <c r="E164" s="78"/>
      <c r="F164" s="146"/>
      <c r="G164" s="81" t="s">
        <v>11</v>
      </c>
      <c r="H164" s="86">
        <f>H68+H87+H109+H131+H156</f>
        <v>83336.2</v>
      </c>
      <c r="I164" s="83"/>
      <c r="J164" s="83"/>
      <c r="K164" s="83"/>
      <c r="L164" s="84"/>
    </row>
    <row r="165" spans="1:12" ht="22.5" customHeight="1">
      <c r="A165" s="76"/>
      <c r="B165" s="77"/>
      <c r="C165" s="78"/>
      <c r="D165" s="78"/>
      <c r="E165" s="78"/>
      <c r="F165" s="146"/>
      <c r="G165" s="81" t="s">
        <v>12</v>
      </c>
      <c r="H165" s="86">
        <f>H69+H88+H110+H132+H157</f>
        <v>87575.5</v>
      </c>
      <c r="I165" s="83"/>
      <c r="J165" s="83"/>
      <c r="K165" s="83"/>
      <c r="L165" s="84"/>
    </row>
    <row r="166" spans="1:12" ht="22.5" customHeight="1">
      <c r="A166" s="76"/>
      <c r="B166" s="77"/>
      <c r="C166" s="78"/>
      <c r="D166" s="78"/>
      <c r="E166" s="78"/>
      <c r="F166" s="80"/>
      <c r="G166" s="81" t="s">
        <v>13</v>
      </c>
      <c r="H166" s="86">
        <f>H70+H89+H111+H133+H158</f>
        <v>92039.4</v>
      </c>
      <c r="I166" s="83"/>
      <c r="J166" s="83"/>
      <c r="K166" s="83"/>
      <c r="L166" s="84"/>
    </row>
    <row r="167" spans="1:12" ht="22.5" customHeight="1">
      <c r="A167" s="76"/>
      <c r="B167" s="77"/>
      <c r="C167" s="78"/>
      <c r="D167" s="78"/>
      <c r="E167" s="544" t="s">
        <v>73</v>
      </c>
      <c r="F167" s="544"/>
      <c r="G167" s="85" t="s">
        <v>22</v>
      </c>
      <c r="H167" s="86">
        <f>H168+H169+H170</f>
        <v>23.1</v>
      </c>
      <c r="I167" s="83"/>
      <c r="J167" s="83"/>
      <c r="K167" s="83"/>
      <c r="L167" s="84"/>
    </row>
    <row r="168" spans="1:12" ht="22.5" customHeight="1">
      <c r="A168" s="76"/>
      <c r="B168" s="77"/>
      <c r="C168" s="570"/>
      <c r="D168" s="570"/>
      <c r="E168" s="570"/>
      <c r="F168" s="80"/>
      <c r="G168" s="81" t="s">
        <v>11</v>
      </c>
      <c r="H168" s="86">
        <f>H113</f>
        <v>7.3</v>
      </c>
      <c r="I168" s="83"/>
      <c r="J168" s="83"/>
      <c r="K168" s="83"/>
      <c r="L168" s="84"/>
    </row>
    <row r="169" spans="1:12" ht="22.5" customHeight="1">
      <c r="A169" s="76"/>
      <c r="B169" s="77"/>
      <c r="C169" s="544"/>
      <c r="D169" s="544"/>
      <c r="E169" s="544"/>
      <c r="F169" s="113"/>
      <c r="G169" s="81" t="s">
        <v>12</v>
      </c>
      <c r="H169" s="86">
        <f>H114</f>
        <v>7.7</v>
      </c>
      <c r="I169" s="83"/>
      <c r="J169" s="83"/>
      <c r="K169" s="83"/>
      <c r="L169" s="84"/>
    </row>
    <row r="170" spans="1:12" ht="22.5" customHeight="1">
      <c r="A170" s="96"/>
      <c r="B170" s="97"/>
      <c r="C170" s="571"/>
      <c r="D170" s="571"/>
      <c r="E170" s="571"/>
      <c r="F170" s="129"/>
      <c r="G170" s="101" t="s">
        <v>13</v>
      </c>
      <c r="H170" s="130">
        <f>H115</f>
        <v>8.1</v>
      </c>
      <c r="I170" s="177"/>
      <c r="J170" s="103"/>
      <c r="K170" s="103"/>
      <c r="L170" s="104"/>
    </row>
    <row r="171" spans="1:12" s="178" customFormat="1" ht="24.75" customHeight="1">
      <c r="A171" s="557" t="s">
        <v>96</v>
      </c>
      <c r="B171" s="558"/>
      <c r="C171" s="558"/>
      <c r="D171" s="558"/>
      <c r="E171" s="558"/>
      <c r="F171" s="558"/>
      <c r="G171" s="558"/>
      <c r="H171" s="558"/>
      <c r="I171" s="558"/>
      <c r="J171" s="558"/>
      <c r="K171" s="558"/>
      <c r="L171" s="559"/>
    </row>
    <row r="172" spans="1:12" s="144" customFormat="1" ht="27.75" customHeight="1">
      <c r="A172" s="560" t="s">
        <v>97</v>
      </c>
      <c r="B172" s="561"/>
      <c r="C172" s="561"/>
      <c r="D172" s="561"/>
      <c r="E172" s="561"/>
      <c r="F172" s="562"/>
      <c r="G172" s="563"/>
      <c r="H172" s="563"/>
      <c r="I172" s="564"/>
      <c r="J172" s="564"/>
      <c r="K172" s="564"/>
      <c r="L172" s="565"/>
    </row>
    <row r="173" spans="1:12" s="144" customFormat="1" ht="30.95" customHeight="1">
      <c r="A173" s="568" t="s">
        <v>16</v>
      </c>
      <c r="B173" s="568" t="s">
        <v>98</v>
      </c>
      <c r="C173" s="568" t="s">
        <v>99</v>
      </c>
      <c r="D173" s="574" t="s">
        <v>19</v>
      </c>
      <c r="E173" s="568" t="s">
        <v>100</v>
      </c>
      <c r="F173" s="566" t="s">
        <v>40</v>
      </c>
      <c r="G173" s="7" t="s">
        <v>22</v>
      </c>
      <c r="H173" s="8">
        <f>H174+H175+H176</f>
        <v>162689.9</v>
      </c>
      <c r="I173" s="9" t="s">
        <v>23</v>
      </c>
      <c r="J173" s="10"/>
      <c r="K173" s="10"/>
      <c r="L173" s="179"/>
    </row>
    <row r="174" spans="1:12" s="144" customFormat="1" ht="51" customHeight="1">
      <c r="A174" s="569"/>
      <c r="B174" s="569"/>
      <c r="C174" s="569"/>
      <c r="D174" s="575"/>
      <c r="E174" s="569"/>
      <c r="F174" s="567"/>
      <c r="G174" s="14" t="s">
        <v>11</v>
      </c>
      <c r="H174" s="88">
        <v>51454.7</v>
      </c>
      <c r="I174" s="180" t="s">
        <v>101</v>
      </c>
      <c r="J174" s="181">
        <v>15436.4</v>
      </c>
      <c r="K174" s="182">
        <v>16254.5</v>
      </c>
      <c r="L174" s="182">
        <v>17116</v>
      </c>
    </row>
    <row r="175" spans="1:12" s="144" customFormat="1" ht="53.25" customHeight="1">
      <c r="A175" s="231"/>
      <c r="B175" s="569"/>
      <c r="C175" s="569"/>
      <c r="D175" s="575"/>
      <c r="E175" s="569"/>
      <c r="F175" s="183"/>
      <c r="G175" s="14" t="s">
        <v>12</v>
      </c>
      <c r="H175" s="88">
        <v>54181.8</v>
      </c>
      <c r="I175" s="117" t="s">
        <v>102</v>
      </c>
      <c r="J175" s="184">
        <v>33445.599999999999</v>
      </c>
      <c r="K175" s="185">
        <v>35218.199999999997</v>
      </c>
      <c r="L175" s="185">
        <v>37084.800000000003</v>
      </c>
    </row>
    <row r="176" spans="1:12" s="144" customFormat="1" ht="47.25" customHeight="1">
      <c r="A176" s="231"/>
      <c r="B176" s="569"/>
      <c r="C176" s="569"/>
      <c r="D176" s="575"/>
      <c r="E176" s="569"/>
      <c r="F176" s="183"/>
      <c r="G176" s="14" t="s">
        <v>13</v>
      </c>
      <c r="H176" s="88">
        <v>57053.4</v>
      </c>
      <c r="I176" s="186" t="s">
        <v>103</v>
      </c>
      <c r="J176" s="184">
        <v>2572.6999999999998</v>
      </c>
      <c r="K176" s="184">
        <v>2709.1</v>
      </c>
      <c r="L176" s="184">
        <v>2852.6</v>
      </c>
    </row>
    <row r="177" spans="1:12" s="144" customFormat="1" ht="24.75" customHeight="1">
      <c r="A177" s="231"/>
      <c r="B177" s="569"/>
      <c r="C177" s="569"/>
      <c r="D177" s="575"/>
      <c r="E177" s="569"/>
      <c r="F177" s="183"/>
      <c r="G177" s="183"/>
      <c r="H177" s="187"/>
      <c r="I177" s="188" t="s">
        <v>25</v>
      </c>
      <c r="J177" s="10"/>
      <c r="K177" s="10"/>
      <c r="L177" s="11"/>
    </row>
    <row r="178" spans="1:12" s="144" customFormat="1" ht="33.75" customHeight="1">
      <c r="A178" s="231"/>
      <c r="B178" s="231"/>
      <c r="C178" s="569"/>
      <c r="D178" s="231"/>
      <c r="E178" s="231"/>
      <c r="F178" s="183"/>
      <c r="G178" s="183"/>
      <c r="H178" s="187"/>
      <c r="I178" s="180" t="s">
        <v>104</v>
      </c>
      <c r="J178" s="27">
        <v>59268</v>
      </c>
      <c r="K178" s="189">
        <v>62409</v>
      </c>
      <c r="L178" s="189">
        <v>65717</v>
      </c>
    </row>
    <row r="179" spans="1:12" s="144" customFormat="1" ht="43.5" customHeight="1">
      <c r="A179" s="231"/>
      <c r="B179" s="231"/>
      <c r="C179" s="569"/>
      <c r="D179" s="231"/>
      <c r="E179" s="231"/>
      <c r="F179" s="183"/>
      <c r="G179" s="183"/>
      <c r="H179" s="187"/>
      <c r="I179" s="117" t="s">
        <v>105</v>
      </c>
      <c r="J179" s="27">
        <v>8000</v>
      </c>
      <c r="K179" s="27">
        <v>8424</v>
      </c>
      <c r="L179" s="27">
        <v>8870</v>
      </c>
    </row>
    <row r="180" spans="1:12" s="144" customFormat="1" ht="48.95" customHeight="1">
      <c r="A180" s="231"/>
      <c r="B180" s="231"/>
      <c r="C180" s="569"/>
      <c r="D180" s="231"/>
      <c r="E180" s="231"/>
      <c r="F180" s="183"/>
      <c r="G180" s="183"/>
      <c r="H180" s="187"/>
      <c r="I180" s="186" t="s">
        <v>106</v>
      </c>
      <c r="J180" s="27">
        <v>362</v>
      </c>
      <c r="K180" s="190">
        <v>382</v>
      </c>
      <c r="L180" s="190">
        <v>402</v>
      </c>
    </row>
    <row r="181" spans="1:12" s="144" customFormat="1" ht="24.75" customHeight="1">
      <c r="A181" s="231"/>
      <c r="B181" s="231"/>
      <c r="C181" s="231"/>
      <c r="D181" s="231"/>
      <c r="E181" s="231"/>
      <c r="F181" s="183"/>
      <c r="G181" s="183"/>
      <c r="H181" s="187"/>
      <c r="I181" s="110" t="s">
        <v>28</v>
      </c>
      <c r="J181" s="10"/>
      <c r="K181" s="10"/>
      <c r="L181" s="11"/>
    </row>
    <row r="182" spans="1:12" s="144" customFormat="1" ht="58.5" customHeight="1">
      <c r="A182" s="231"/>
      <c r="B182" s="231"/>
      <c r="C182" s="231"/>
      <c r="D182" s="231"/>
      <c r="E182" s="231"/>
      <c r="F182" s="183"/>
      <c r="G182" s="183"/>
      <c r="H182" s="187"/>
      <c r="I182" s="180" t="s">
        <v>107</v>
      </c>
      <c r="J182" s="191">
        <f t="shared" ref="J182:L184" si="0">(J174/J178)</f>
        <v>0.26045083350205844</v>
      </c>
      <c r="K182" s="191">
        <f t="shared" si="0"/>
        <v>0.26045121697191109</v>
      </c>
      <c r="L182" s="191">
        <f t="shared" si="0"/>
        <v>0.26045011184320649</v>
      </c>
    </row>
    <row r="183" spans="1:12" s="144" customFormat="1" ht="48.95" customHeight="1">
      <c r="A183" s="236"/>
      <c r="B183" s="236"/>
      <c r="C183" s="236"/>
      <c r="D183" s="236"/>
      <c r="E183" s="236"/>
      <c r="F183" s="248"/>
      <c r="G183" s="248"/>
      <c r="H183" s="295"/>
      <c r="I183" s="117" t="s">
        <v>108</v>
      </c>
      <c r="J183" s="17">
        <f t="shared" si="0"/>
        <v>4.1806999999999999</v>
      </c>
      <c r="K183" s="17">
        <f t="shared" si="0"/>
        <v>4.1806980056980052</v>
      </c>
      <c r="L183" s="17">
        <f t="shared" si="0"/>
        <v>4.1809244644870356</v>
      </c>
    </row>
    <row r="184" spans="1:12" s="144" customFormat="1" ht="45.75" customHeight="1">
      <c r="A184" s="460"/>
      <c r="B184" s="460"/>
      <c r="C184" s="460"/>
      <c r="D184" s="460"/>
      <c r="E184" s="460"/>
      <c r="F184" s="195"/>
      <c r="G184" s="195"/>
      <c r="H184" s="462"/>
      <c r="I184" s="186" t="s">
        <v>109</v>
      </c>
      <c r="J184" s="42">
        <f t="shared" si="0"/>
        <v>7.1069060773480661</v>
      </c>
      <c r="K184" s="42">
        <f t="shared" si="0"/>
        <v>7.0918848167539261</v>
      </c>
      <c r="L184" s="42">
        <f t="shared" si="0"/>
        <v>7.0960199004975122</v>
      </c>
    </row>
    <row r="185" spans="1:12" s="144" customFormat="1" ht="20.25" customHeight="1">
      <c r="A185" s="231"/>
      <c r="B185" s="231"/>
      <c r="C185" s="231"/>
      <c r="D185" s="231"/>
      <c r="E185" s="231"/>
      <c r="F185" s="183"/>
      <c r="G185" s="183"/>
      <c r="H185" s="187"/>
      <c r="I185" s="110" t="s">
        <v>30</v>
      </c>
      <c r="J185" s="10"/>
      <c r="K185" s="10"/>
      <c r="L185" s="11"/>
    </row>
    <row r="186" spans="1:12" s="144" customFormat="1" ht="43.5" customHeight="1">
      <c r="A186" s="231"/>
      <c r="B186" s="231"/>
      <c r="C186" s="231"/>
      <c r="D186" s="231"/>
      <c r="E186" s="231"/>
      <c r="F186" s="192"/>
      <c r="G186" s="192"/>
      <c r="H186" s="193"/>
      <c r="I186" s="180" t="s">
        <v>110</v>
      </c>
      <c r="J186" s="191">
        <v>20</v>
      </c>
      <c r="K186" s="194">
        <v>21</v>
      </c>
      <c r="L186" s="194">
        <v>22</v>
      </c>
    </row>
    <row r="187" spans="1:12" s="144" customFormat="1" ht="54" customHeight="1">
      <c r="A187" s="231"/>
      <c r="B187" s="231"/>
      <c r="C187" s="231"/>
      <c r="D187" s="231"/>
      <c r="E187" s="231"/>
      <c r="F187" s="192"/>
      <c r="G187" s="192"/>
      <c r="H187" s="193"/>
      <c r="I187" s="117" t="s">
        <v>111</v>
      </c>
      <c r="J187" s="17">
        <v>10</v>
      </c>
      <c r="K187" s="18">
        <v>10.6</v>
      </c>
      <c r="L187" s="18">
        <v>11.2</v>
      </c>
    </row>
    <row r="188" spans="1:12" s="196" customFormat="1" ht="25.5" customHeight="1">
      <c r="A188" s="566"/>
      <c r="B188" s="572"/>
      <c r="C188" s="568" t="s">
        <v>112</v>
      </c>
      <c r="D188" s="574" t="s">
        <v>19</v>
      </c>
      <c r="E188" s="568" t="s">
        <v>113</v>
      </c>
      <c r="F188" s="195" t="s">
        <v>40</v>
      </c>
      <c r="G188" s="7" t="s">
        <v>22</v>
      </c>
      <c r="H188" s="8">
        <f>H189+H190+H191</f>
        <v>53874.400000000001</v>
      </c>
      <c r="I188" s="9" t="s">
        <v>23</v>
      </c>
      <c r="J188" s="10"/>
      <c r="K188" s="10"/>
      <c r="L188" s="11"/>
    </row>
    <row r="189" spans="1:12" s="196" customFormat="1" ht="20.25" customHeight="1">
      <c r="A189" s="567"/>
      <c r="B189" s="573"/>
      <c r="C189" s="569"/>
      <c r="D189" s="575"/>
      <c r="E189" s="569"/>
      <c r="F189" s="192"/>
      <c r="G189" s="14" t="s">
        <v>11</v>
      </c>
      <c r="H189" s="88">
        <v>17039.099999999999</v>
      </c>
      <c r="I189" s="180" t="s">
        <v>114</v>
      </c>
      <c r="J189" s="181">
        <f>H189</f>
        <v>17039.099999999999</v>
      </c>
      <c r="K189" s="182">
        <f>H190</f>
        <v>17942.2</v>
      </c>
      <c r="L189" s="182">
        <f>H191</f>
        <v>18893.099999999999</v>
      </c>
    </row>
    <row r="190" spans="1:12" s="196" customFormat="1" ht="35.25" customHeight="1">
      <c r="A190" s="567"/>
      <c r="B190" s="573"/>
      <c r="C190" s="569"/>
      <c r="D190" s="575"/>
      <c r="E190" s="569"/>
      <c r="F190" s="192"/>
      <c r="G190" s="14" t="s">
        <v>12</v>
      </c>
      <c r="H190" s="88">
        <v>17942.2</v>
      </c>
      <c r="I190" s="186" t="s">
        <v>115</v>
      </c>
      <c r="J190" s="42">
        <v>12</v>
      </c>
      <c r="K190" s="43">
        <v>13</v>
      </c>
      <c r="L190" s="43">
        <v>14</v>
      </c>
    </row>
    <row r="191" spans="1:12" s="196" customFormat="1" ht="18" customHeight="1">
      <c r="A191" s="183"/>
      <c r="B191" s="573"/>
      <c r="C191" s="569"/>
      <c r="D191" s="197"/>
      <c r="E191" s="198"/>
      <c r="F191" s="192"/>
      <c r="G191" s="14" t="s">
        <v>13</v>
      </c>
      <c r="H191" s="88">
        <v>18893.099999999999</v>
      </c>
      <c r="I191" s="110" t="s">
        <v>25</v>
      </c>
      <c r="J191" s="10"/>
      <c r="K191" s="10"/>
      <c r="L191" s="11"/>
    </row>
    <row r="192" spans="1:12" s="196" customFormat="1" ht="33.75" customHeight="1">
      <c r="A192" s="183"/>
      <c r="B192" s="573"/>
      <c r="C192" s="569"/>
      <c r="D192" s="197"/>
      <c r="E192" s="198"/>
      <c r="F192" s="192"/>
      <c r="G192" s="192"/>
      <c r="H192" s="193"/>
      <c r="I192" s="199" t="s">
        <v>116</v>
      </c>
      <c r="J192" s="200">
        <v>10560</v>
      </c>
      <c r="K192" s="201">
        <v>11120</v>
      </c>
      <c r="L192" s="201">
        <v>11709</v>
      </c>
    </row>
    <row r="193" spans="1:12" s="196" customFormat="1" ht="20.25" customHeight="1">
      <c r="A193" s="183"/>
      <c r="B193" s="198"/>
      <c r="C193" s="569"/>
      <c r="D193" s="197"/>
      <c r="E193" s="198"/>
      <c r="F193" s="192"/>
      <c r="G193" s="192"/>
      <c r="H193" s="193"/>
      <c r="I193" s="110" t="s">
        <v>28</v>
      </c>
      <c r="J193" s="10"/>
      <c r="K193" s="10"/>
      <c r="L193" s="11"/>
    </row>
    <row r="194" spans="1:12" s="196" customFormat="1" ht="31.5" customHeight="1">
      <c r="A194" s="183"/>
      <c r="B194" s="198"/>
      <c r="C194" s="569"/>
      <c r="D194" s="197"/>
      <c r="E194" s="198"/>
      <c r="F194" s="192"/>
      <c r="G194" s="192"/>
      <c r="H194" s="193"/>
      <c r="I194" s="199" t="s">
        <v>117</v>
      </c>
      <c r="J194" s="88">
        <f>(J189/J192)</f>
        <v>1.6135511363636361</v>
      </c>
      <c r="K194" s="88">
        <f>(K189/K192)</f>
        <v>1.6135071942446044</v>
      </c>
      <c r="L194" s="88">
        <f>(L189/L192)</f>
        <v>1.6135536766589802</v>
      </c>
    </row>
    <row r="195" spans="1:12" s="196" customFormat="1" ht="20.25" customHeight="1">
      <c r="A195" s="183"/>
      <c r="B195" s="198"/>
      <c r="C195" s="569"/>
      <c r="D195" s="197"/>
      <c r="E195" s="198"/>
      <c r="F195" s="192"/>
      <c r="G195" s="192"/>
      <c r="H195" s="193"/>
      <c r="I195" s="110" t="s">
        <v>30</v>
      </c>
      <c r="J195" s="10"/>
      <c r="K195" s="10"/>
      <c r="L195" s="11"/>
    </row>
    <row r="196" spans="1:12" s="196" customFormat="1" ht="34.5" customHeight="1">
      <c r="A196" s="183"/>
      <c r="B196" s="198"/>
      <c r="C196" s="569"/>
      <c r="D196" s="197"/>
      <c r="E196" s="198"/>
      <c r="F196" s="192"/>
      <c r="G196" s="202"/>
      <c r="H196" s="203"/>
      <c r="I196" s="180" t="s">
        <v>118</v>
      </c>
      <c r="J196" s="191">
        <v>100</v>
      </c>
      <c r="K196" s="194">
        <v>105.3</v>
      </c>
      <c r="L196" s="194">
        <v>105.3</v>
      </c>
    </row>
    <row r="197" spans="1:12" s="144" customFormat="1" ht="27.75" customHeight="1">
      <c r="A197" s="574"/>
      <c r="B197" s="576"/>
      <c r="C197" s="568" t="s">
        <v>119</v>
      </c>
      <c r="D197" s="574" t="s">
        <v>19</v>
      </c>
      <c r="E197" s="568" t="s">
        <v>120</v>
      </c>
      <c r="F197" s="566" t="s">
        <v>40</v>
      </c>
      <c r="G197" s="87" t="s">
        <v>22</v>
      </c>
      <c r="H197" s="88">
        <f>H198+H199+H200</f>
        <v>557422.69999999995</v>
      </c>
      <c r="I197" s="9" t="s">
        <v>23</v>
      </c>
      <c r="J197" s="204"/>
      <c r="K197" s="204"/>
      <c r="L197" s="205"/>
    </row>
    <row r="198" spans="1:12" s="144" customFormat="1" ht="39" customHeight="1">
      <c r="A198" s="575"/>
      <c r="B198" s="577"/>
      <c r="C198" s="569"/>
      <c r="D198" s="575"/>
      <c r="E198" s="569"/>
      <c r="F198" s="567"/>
      <c r="G198" s="14" t="s">
        <v>11</v>
      </c>
      <c r="H198" s="88">
        <v>176238.7</v>
      </c>
      <c r="I198" s="206" t="s">
        <v>121</v>
      </c>
      <c r="J198" s="207">
        <v>78</v>
      </c>
      <c r="K198" s="208">
        <v>78</v>
      </c>
      <c r="L198" s="208">
        <v>78</v>
      </c>
    </row>
    <row r="199" spans="1:12" s="178" customFormat="1" ht="66.95" customHeight="1">
      <c r="A199" s="575"/>
      <c r="B199" s="577"/>
      <c r="C199" s="569"/>
      <c r="D199" s="209"/>
      <c r="E199" s="569"/>
      <c r="F199" s="183"/>
      <c r="G199" s="14" t="s">
        <v>12</v>
      </c>
      <c r="H199" s="88">
        <v>185579.4</v>
      </c>
      <c r="I199" s="210" t="s">
        <v>122</v>
      </c>
      <c r="J199" s="211">
        <f>H198</f>
        <v>176238.7</v>
      </c>
      <c r="K199" s="212">
        <f>H199</f>
        <v>185579.4</v>
      </c>
      <c r="L199" s="212">
        <f>H200</f>
        <v>195604.6</v>
      </c>
    </row>
    <row r="200" spans="1:12" s="178" customFormat="1" ht="25.5" customHeight="1">
      <c r="A200" s="213"/>
      <c r="B200" s="577"/>
      <c r="C200" s="569"/>
      <c r="D200" s="209"/>
      <c r="E200" s="183"/>
      <c r="F200" s="214"/>
      <c r="G200" s="14" t="s">
        <v>13</v>
      </c>
      <c r="H200" s="88">
        <v>195604.6</v>
      </c>
      <c r="I200" s="110" t="s">
        <v>25</v>
      </c>
      <c r="J200" s="215"/>
      <c r="K200" s="215"/>
      <c r="L200" s="211"/>
    </row>
    <row r="201" spans="1:12" s="178" customFormat="1" ht="42.75" customHeight="1">
      <c r="A201" s="213"/>
      <c r="B201" s="577"/>
      <c r="C201" s="569"/>
      <c r="D201" s="209"/>
      <c r="E201" s="209"/>
      <c r="F201" s="214"/>
      <c r="G201" s="214"/>
      <c r="H201" s="216"/>
      <c r="I201" s="206" t="s">
        <v>123</v>
      </c>
      <c r="J201" s="217">
        <v>31421</v>
      </c>
      <c r="K201" s="218">
        <v>33086</v>
      </c>
      <c r="L201" s="219">
        <v>34840</v>
      </c>
    </row>
    <row r="202" spans="1:12" s="178" customFormat="1" ht="45" customHeight="1">
      <c r="A202" s="213"/>
      <c r="B202" s="577"/>
      <c r="C202" s="569"/>
      <c r="D202" s="209"/>
      <c r="E202" s="209"/>
      <c r="F202" s="214"/>
      <c r="G202" s="214"/>
      <c r="H202" s="216"/>
      <c r="I202" s="110" t="s">
        <v>28</v>
      </c>
      <c r="J202" s="215"/>
      <c r="K202" s="215"/>
      <c r="L202" s="211"/>
    </row>
    <row r="203" spans="1:12" s="178" customFormat="1" ht="52.5" customHeight="1">
      <c r="A203" s="213"/>
      <c r="B203" s="220"/>
      <c r="C203" s="569"/>
      <c r="D203" s="209"/>
      <c r="E203" s="209"/>
      <c r="F203" s="214"/>
      <c r="G203" s="214"/>
      <c r="H203" s="216"/>
      <c r="I203" s="117" t="s">
        <v>124</v>
      </c>
      <c r="J203" s="211">
        <f>J199/J201</f>
        <v>5.6089462461411159</v>
      </c>
      <c r="K203" s="211">
        <f>K199/K201</f>
        <v>5.6090007858308653</v>
      </c>
      <c r="L203" s="211">
        <f>L199/L201</f>
        <v>5.6143685419058551</v>
      </c>
    </row>
    <row r="204" spans="1:12" s="178" customFormat="1" ht="31.5" customHeight="1">
      <c r="A204" s="213"/>
      <c r="B204" s="220"/>
      <c r="C204" s="569"/>
      <c r="D204" s="209"/>
      <c r="E204" s="209"/>
      <c r="F204" s="183"/>
      <c r="G204" s="183"/>
      <c r="H204" s="187"/>
      <c r="I204" s="221" t="s">
        <v>30</v>
      </c>
      <c r="J204" s="222"/>
      <c r="K204" s="222"/>
      <c r="L204" s="184"/>
    </row>
    <row r="205" spans="1:12" s="178" customFormat="1" ht="84.75" customHeight="1">
      <c r="A205" s="235"/>
      <c r="B205" s="224"/>
      <c r="C205" s="578"/>
      <c r="D205" s="234"/>
      <c r="E205" s="234"/>
      <c r="F205" s="248"/>
      <c r="G205" s="248"/>
      <c r="H205" s="295"/>
      <c r="I205" s="210" t="s">
        <v>125</v>
      </c>
      <c r="J205" s="17">
        <v>100</v>
      </c>
      <c r="K205" s="18">
        <v>105.3</v>
      </c>
      <c r="L205" s="18">
        <v>105.3</v>
      </c>
    </row>
    <row r="206" spans="1:12" s="144" customFormat="1" ht="31.5" customHeight="1">
      <c r="A206" s="574"/>
      <c r="B206" s="572"/>
      <c r="C206" s="568" t="s">
        <v>126</v>
      </c>
      <c r="D206" s="5" t="s">
        <v>19</v>
      </c>
      <c r="E206" s="568" t="s">
        <v>127</v>
      </c>
      <c r="F206" s="195" t="s">
        <v>40</v>
      </c>
      <c r="G206" s="7" t="s">
        <v>22</v>
      </c>
      <c r="H206" s="8">
        <f>H207+H208+H209</f>
        <v>399855.9</v>
      </c>
      <c r="I206" s="9" t="s">
        <v>23</v>
      </c>
      <c r="J206" s="204"/>
      <c r="K206" s="204"/>
      <c r="L206" s="205"/>
    </row>
    <row r="207" spans="1:12" s="144" customFormat="1" ht="69.75" customHeight="1">
      <c r="A207" s="575"/>
      <c r="B207" s="573"/>
      <c r="C207" s="569"/>
      <c r="D207" s="197"/>
      <c r="E207" s="569"/>
      <c r="F207" s="183"/>
      <c r="G207" s="14" t="s">
        <v>11</v>
      </c>
      <c r="H207" s="88">
        <v>126464.3</v>
      </c>
      <c r="I207" s="206" t="s">
        <v>128</v>
      </c>
      <c r="J207" s="225">
        <v>13</v>
      </c>
      <c r="K207" s="226">
        <v>13</v>
      </c>
      <c r="L207" s="226">
        <v>13</v>
      </c>
    </row>
    <row r="208" spans="1:12" s="178" customFormat="1" ht="81.2" customHeight="1">
      <c r="A208" s="209"/>
      <c r="B208" s="573"/>
      <c r="C208" s="569"/>
      <c r="D208" s="213"/>
      <c r="E208" s="213"/>
      <c r="F208" s="209"/>
      <c r="G208" s="14" t="s">
        <v>12</v>
      </c>
      <c r="H208" s="88">
        <v>133166.9</v>
      </c>
      <c r="I208" s="117" t="s">
        <v>129</v>
      </c>
      <c r="J208" s="211">
        <f>H207</f>
        <v>126464.3</v>
      </c>
      <c r="K208" s="211">
        <f>H208</f>
        <v>133166.9</v>
      </c>
      <c r="L208" s="211">
        <f>H209</f>
        <v>140224.70000000001</v>
      </c>
    </row>
    <row r="209" spans="1:12" s="178" customFormat="1" ht="23.25" customHeight="1">
      <c r="A209" s="209"/>
      <c r="B209" s="213"/>
      <c r="C209" s="569"/>
      <c r="D209" s="213"/>
      <c r="E209" s="213"/>
      <c r="F209" s="209"/>
      <c r="G209" s="14" t="s">
        <v>13</v>
      </c>
      <c r="H209" s="88">
        <v>140224.70000000001</v>
      </c>
      <c r="I209" s="110" t="s">
        <v>25</v>
      </c>
      <c r="J209" s="204"/>
      <c r="K209" s="204"/>
      <c r="L209" s="205"/>
    </row>
    <row r="210" spans="1:12" s="178" customFormat="1" ht="81.75" customHeight="1">
      <c r="A210" s="209"/>
      <c r="B210" s="213"/>
      <c r="C210" s="569"/>
      <c r="D210" s="213"/>
      <c r="E210" s="213"/>
      <c r="F210" s="209"/>
      <c r="G210" s="209"/>
      <c r="H210" s="220"/>
      <c r="I210" s="227" t="s">
        <v>130</v>
      </c>
      <c r="J210" s="225">
        <v>2981</v>
      </c>
      <c r="K210" s="226">
        <v>3139</v>
      </c>
      <c r="L210" s="226">
        <v>3305</v>
      </c>
    </row>
    <row r="211" spans="1:12" s="178" customFormat="1" ht="23.25" customHeight="1">
      <c r="A211" s="209"/>
      <c r="B211" s="213"/>
      <c r="C211" s="569"/>
      <c r="D211" s="213"/>
      <c r="E211" s="213"/>
      <c r="F211" s="209"/>
      <c r="G211" s="209"/>
      <c r="H211" s="220"/>
      <c r="I211" s="110" t="s">
        <v>28</v>
      </c>
      <c r="J211" s="228"/>
      <c r="K211" s="228"/>
      <c r="L211" s="229"/>
    </row>
    <row r="212" spans="1:12" s="178" customFormat="1" ht="41.25" customHeight="1">
      <c r="A212" s="209"/>
      <c r="B212" s="213"/>
      <c r="C212" s="569"/>
      <c r="D212" s="213"/>
      <c r="E212" s="213"/>
      <c r="F212" s="209"/>
      <c r="G212" s="209"/>
      <c r="H212" s="220"/>
      <c r="I212" s="180" t="s">
        <v>131</v>
      </c>
      <c r="J212" s="230">
        <f>J208/J210</f>
        <v>42.423448507212349</v>
      </c>
      <c r="K212" s="230">
        <f>K208/K210</f>
        <v>42.423351385791655</v>
      </c>
      <c r="L212" s="230">
        <f>L208/L210</f>
        <v>42.428048411497734</v>
      </c>
    </row>
    <row r="213" spans="1:12" s="178" customFormat="1" ht="23.25" customHeight="1">
      <c r="A213" s="209"/>
      <c r="B213" s="213"/>
      <c r="C213" s="231"/>
      <c r="D213" s="213"/>
      <c r="E213" s="213"/>
      <c r="F213" s="209"/>
      <c r="G213" s="209"/>
      <c r="H213" s="220"/>
      <c r="I213" s="110" t="s">
        <v>30</v>
      </c>
      <c r="J213" s="232"/>
      <c r="K213" s="232"/>
      <c r="L213" s="233"/>
    </row>
    <row r="214" spans="1:12" s="178" customFormat="1" ht="73.5" customHeight="1">
      <c r="A214" s="234"/>
      <c r="B214" s="235"/>
      <c r="C214" s="236"/>
      <c r="D214" s="235"/>
      <c r="E214" s="235"/>
      <c r="F214" s="234"/>
      <c r="G214" s="234"/>
      <c r="H214" s="224"/>
      <c r="I214" s="237" t="s">
        <v>132</v>
      </c>
      <c r="J214" s="191">
        <v>100</v>
      </c>
      <c r="K214" s="194">
        <v>105.3</v>
      </c>
      <c r="L214" s="194">
        <v>105.3</v>
      </c>
    </row>
    <row r="215" spans="1:12" s="144" customFormat="1" ht="36" customHeight="1">
      <c r="A215" s="574"/>
      <c r="B215" s="572"/>
      <c r="C215" s="568" t="s">
        <v>133</v>
      </c>
      <c r="D215" s="574" t="s">
        <v>19</v>
      </c>
      <c r="E215" s="568" t="s">
        <v>134</v>
      </c>
      <c r="F215" s="195" t="s">
        <v>40</v>
      </c>
      <c r="G215" s="7" t="s">
        <v>22</v>
      </c>
      <c r="H215" s="8">
        <f>H216+H217+H218</f>
        <v>172133.59999999998</v>
      </c>
      <c r="I215" s="9" t="s">
        <v>23</v>
      </c>
      <c r="J215" s="238"/>
      <c r="K215" s="204"/>
      <c r="L215" s="205"/>
    </row>
    <row r="216" spans="1:12" s="144" customFormat="1" ht="40.5" customHeight="1">
      <c r="A216" s="575"/>
      <c r="B216" s="573"/>
      <c r="C216" s="569"/>
      <c r="D216" s="575"/>
      <c r="E216" s="569"/>
      <c r="F216" s="192"/>
      <c r="G216" s="14" t="s">
        <v>11</v>
      </c>
      <c r="H216" s="88">
        <v>54441.5</v>
      </c>
      <c r="I216" s="210" t="s">
        <v>135</v>
      </c>
      <c r="J216" s="239">
        <v>2</v>
      </c>
      <c r="K216" s="219">
        <v>2</v>
      </c>
      <c r="L216" s="219">
        <v>2</v>
      </c>
    </row>
    <row r="217" spans="1:12" s="144" customFormat="1" ht="61.5" customHeight="1">
      <c r="A217" s="575"/>
      <c r="B217" s="573"/>
      <c r="C217" s="569"/>
      <c r="D217" s="575"/>
      <c r="E217" s="569"/>
      <c r="F217" s="192"/>
      <c r="G217" s="14" t="s">
        <v>12</v>
      </c>
      <c r="H217" s="88">
        <v>57326.9</v>
      </c>
      <c r="I217" s="117" t="s">
        <v>136</v>
      </c>
      <c r="J217" s="211">
        <f>H216</f>
        <v>54441.5</v>
      </c>
      <c r="K217" s="212">
        <f>H217</f>
        <v>57326.9</v>
      </c>
      <c r="L217" s="212">
        <f>H218</f>
        <v>60365.2</v>
      </c>
    </row>
    <row r="218" spans="1:12" s="144" customFormat="1" ht="28.5" customHeight="1">
      <c r="A218" s="197"/>
      <c r="B218" s="573"/>
      <c r="C218" s="569"/>
      <c r="D218" s="197"/>
      <c r="E218" s="198"/>
      <c r="F218" s="183"/>
      <c r="G218" s="14" t="s">
        <v>13</v>
      </c>
      <c r="H218" s="88">
        <v>60365.2</v>
      </c>
      <c r="I218" s="188" t="s">
        <v>25</v>
      </c>
      <c r="J218" s="240"/>
      <c r="K218" s="240"/>
      <c r="L218" s="241"/>
    </row>
    <row r="219" spans="1:12" s="178" customFormat="1" ht="32.25" customHeight="1">
      <c r="A219" s="213"/>
      <c r="B219" s="213"/>
      <c r="C219" s="569"/>
      <c r="D219" s="213"/>
      <c r="E219" s="213"/>
      <c r="F219" s="214"/>
      <c r="G219" s="214"/>
      <c r="H219" s="216"/>
      <c r="I219" s="242" t="s">
        <v>137</v>
      </c>
      <c r="J219" s="243">
        <v>408</v>
      </c>
      <c r="K219" s="244">
        <v>429</v>
      </c>
      <c r="L219" s="244">
        <v>452</v>
      </c>
    </row>
    <row r="220" spans="1:12" s="178" customFormat="1" ht="36" customHeight="1">
      <c r="A220" s="213"/>
      <c r="B220" s="213"/>
      <c r="C220" s="569"/>
      <c r="D220" s="213"/>
      <c r="E220" s="213"/>
      <c r="F220" s="214"/>
      <c r="G220" s="214"/>
      <c r="H220" s="216"/>
      <c r="I220" s="210" t="s">
        <v>138</v>
      </c>
      <c r="J220" s="239">
        <v>2100</v>
      </c>
      <c r="K220" s="219">
        <v>2211</v>
      </c>
      <c r="L220" s="219">
        <v>2328</v>
      </c>
    </row>
    <row r="221" spans="1:12" s="178" customFormat="1" ht="26.25" customHeight="1">
      <c r="A221" s="213"/>
      <c r="B221" s="213"/>
      <c r="C221" s="569"/>
      <c r="D221" s="213"/>
      <c r="E221" s="213"/>
      <c r="F221" s="567"/>
      <c r="G221" s="183"/>
      <c r="H221" s="187"/>
      <c r="I221" s="188" t="s">
        <v>28</v>
      </c>
      <c r="J221" s="240"/>
      <c r="K221" s="240"/>
      <c r="L221" s="241"/>
    </row>
    <row r="222" spans="1:12" s="178" customFormat="1" ht="42" customHeight="1">
      <c r="A222" s="213"/>
      <c r="B222" s="213"/>
      <c r="C222" s="231"/>
      <c r="D222" s="213"/>
      <c r="E222" s="213"/>
      <c r="F222" s="567"/>
      <c r="G222" s="183"/>
      <c r="H222" s="187"/>
      <c r="I222" s="180" t="s">
        <v>139</v>
      </c>
      <c r="J222" s="230">
        <f>(J217+J218)/J220</f>
        <v>25.924523809523809</v>
      </c>
      <c r="K222" s="230">
        <f>(K217+K218)/K220</f>
        <v>25.928041610131164</v>
      </c>
      <c r="L222" s="230">
        <f>(L217+L218)/L220</f>
        <v>25.930068728522336</v>
      </c>
    </row>
    <row r="223" spans="1:12" s="178" customFormat="1" ht="23.25" customHeight="1">
      <c r="A223" s="235"/>
      <c r="B223" s="235"/>
      <c r="C223" s="236"/>
      <c r="D223" s="235"/>
      <c r="E223" s="235"/>
      <c r="F223" s="234"/>
      <c r="G223" s="234"/>
      <c r="H223" s="224"/>
      <c r="I223" s="579" t="s">
        <v>30</v>
      </c>
      <c r="J223" s="579"/>
      <c r="K223" s="579"/>
      <c r="L223" s="580"/>
    </row>
    <row r="224" spans="1:12" s="178" customFormat="1" ht="97.5" customHeight="1">
      <c r="A224" s="463"/>
      <c r="B224" s="463"/>
      <c r="C224" s="464"/>
      <c r="D224" s="463"/>
      <c r="E224" s="463"/>
      <c r="F224" s="238"/>
      <c r="G224" s="238"/>
      <c r="H224" s="205"/>
      <c r="I224" s="210" t="s">
        <v>140</v>
      </c>
      <c r="J224" s="17">
        <v>100</v>
      </c>
      <c r="K224" s="18">
        <v>105.3</v>
      </c>
      <c r="L224" s="18">
        <v>105.3</v>
      </c>
    </row>
    <row r="225" spans="1:12" s="144" customFormat="1" ht="27" customHeight="1">
      <c r="A225" s="574"/>
      <c r="B225" s="576"/>
      <c r="C225" s="636" t="s">
        <v>141</v>
      </c>
      <c r="D225" s="574" t="s">
        <v>19</v>
      </c>
      <c r="E225" s="568" t="s">
        <v>142</v>
      </c>
      <c r="F225" s="566" t="s">
        <v>40</v>
      </c>
      <c r="G225" s="87" t="s">
        <v>22</v>
      </c>
      <c r="H225" s="88">
        <f>H226+H227+H228</f>
        <v>16902.599999999999</v>
      </c>
      <c r="I225" s="579" t="s">
        <v>23</v>
      </c>
      <c r="J225" s="579"/>
      <c r="K225" s="579"/>
      <c r="L225" s="580"/>
    </row>
    <row r="226" spans="1:12" s="144" customFormat="1" ht="33.75" customHeight="1">
      <c r="A226" s="575"/>
      <c r="B226" s="577"/>
      <c r="C226" s="637"/>
      <c r="D226" s="575"/>
      <c r="E226" s="569"/>
      <c r="F226" s="567"/>
      <c r="G226" s="14" t="s">
        <v>11</v>
      </c>
      <c r="H226" s="88">
        <v>5345.9</v>
      </c>
      <c r="I226" s="210" t="s">
        <v>143</v>
      </c>
      <c r="J226" s="211">
        <v>1</v>
      </c>
      <c r="K226" s="212">
        <v>1</v>
      </c>
      <c r="L226" s="212">
        <v>1</v>
      </c>
    </row>
    <row r="227" spans="1:12" s="144" customFormat="1" ht="52.5" customHeight="1">
      <c r="A227" s="575"/>
      <c r="B227" s="577"/>
      <c r="C227" s="637"/>
      <c r="D227" s="197"/>
      <c r="E227" s="569"/>
      <c r="F227" s="183"/>
      <c r="G227" s="14" t="s">
        <v>12</v>
      </c>
      <c r="H227" s="88">
        <v>5629.2</v>
      </c>
      <c r="I227" s="210" t="s">
        <v>144</v>
      </c>
      <c r="J227" s="184">
        <f>H226</f>
        <v>5345.9</v>
      </c>
      <c r="K227" s="185">
        <f>H227</f>
        <v>5629.2</v>
      </c>
      <c r="L227" s="185">
        <f>H228</f>
        <v>5927.5</v>
      </c>
    </row>
    <row r="228" spans="1:12" s="144" customFormat="1" ht="21" customHeight="1">
      <c r="A228" s="197"/>
      <c r="B228" s="245"/>
      <c r="C228" s="637"/>
      <c r="D228" s="197"/>
      <c r="E228" s="198"/>
      <c r="F228" s="183"/>
      <c r="G228" s="14" t="s">
        <v>13</v>
      </c>
      <c r="H228" s="88">
        <v>5927.5</v>
      </c>
      <c r="I228" s="579" t="s">
        <v>25</v>
      </c>
      <c r="J228" s="579"/>
      <c r="K228" s="579"/>
      <c r="L228" s="580"/>
    </row>
    <row r="229" spans="1:12" s="144" customFormat="1" ht="36.75" customHeight="1">
      <c r="A229" s="197"/>
      <c r="B229" s="245"/>
      <c r="C229" s="637"/>
      <c r="D229" s="197"/>
      <c r="E229" s="198"/>
      <c r="F229" s="183"/>
      <c r="G229" s="14"/>
      <c r="H229" s="88"/>
      <c r="I229" s="210" t="s">
        <v>145</v>
      </c>
      <c r="J229" s="211">
        <v>730</v>
      </c>
      <c r="K229" s="212">
        <v>769</v>
      </c>
      <c r="L229" s="212">
        <v>810</v>
      </c>
    </row>
    <row r="230" spans="1:12" s="178" customFormat="1" ht="23.25" customHeight="1">
      <c r="A230" s="213"/>
      <c r="B230" s="220"/>
      <c r="C230" s="637"/>
      <c r="D230" s="213"/>
      <c r="E230" s="213"/>
      <c r="F230" s="209"/>
      <c r="G230" s="209"/>
      <c r="H230" s="220"/>
      <c r="I230" s="579" t="s">
        <v>28</v>
      </c>
      <c r="J230" s="579"/>
      <c r="K230" s="579"/>
      <c r="L230" s="580"/>
    </row>
    <row r="231" spans="1:12" s="178" customFormat="1" ht="45" customHeight="1">
      <c r="A231" s="213"/>
      <c r="B231" s="220"/>
      <c r="C231" s="637"/>
      <c r="D231" s="213"/>
      <c r="E231" s="213"/>
      <c r="F231" s="209"/>
      <c r="G231" s="209"/>
      <c r="H231" s="220"/>
      <c r="I231" s="210" t="s">
        <v>146</v>
      </c>
      <c r="J231" s="211">
        <f>J227/J229</f>
        <v>7.3231506849315062</v>
      </c>
      <c r="K231" s="211">
        <f>K227/K229</f>
        <v>7.3201560468140441</v>
      </c>
      <c r="L231" s="211">
        <f>L227/L229</f>
        <v>7.3179012345679011</v>
      </c>
    </row>
    <row r="232" spans="1:12" s="178" customFormat="1" ht="17.25" customHeight="1">
      <c r="A232" s="213"/>
      <c r="B232" s="220"/>
      <c r="C232" s="213"/>
      <c r="D232" s="213"/>
      <c r="E232" s="213"/>
      <c r="F232" s="209"/>
      <c r="G232" s="209"/>
      <c r="H232" s="220"/>
      <c r="I232" s="579" t="s">
        <v>30</v>
      </c>
      <c r="J232" s="579"/>
      <c r="K232" s="579"/>
      <c r="L232" s="580"/>
    </row>
    <row r="233" spans="1:12" s="178" customFormat="1" ht="51.75" customHeight="1">
      <c r="A233" s="213"/>
      <c r="B233" s="220"/>
      <c r="C233" s="213"/>
      <c r="D233" s="213"/>
      <c r="E233" s="213"/>
      <c r="F233" s="209"/>
      <c r="G233" s="234"/>
      <c r="H233" s="224"/>
      <c r="I233" s="210" t="s">
        <v>147</v>
      </c>
      <c r="J233" s="17">
        <v>100</v>
      </c>
      <c r="K233" s="18">
        <v>105.3</v>
      </c>
      <c r="L233" s="18">
        <v>105.3</v>
      </c>
    </row>
    <row r="234" spans="1:12" s="144" customFormat="1" ht="18.75" customHeight="1">
      <c r="A234" s="574"/>
      <c r="B234" s="568"/>
      <c r="C234" s="568" t="s">
        <v>148</v>
      </c>
      <c r="D234" s="574" t="s">
        <v>19</v>
      </c>
      <c r="E234" s="568" t="s">
        <v>149</v>
      </c>
      <c r="F234" s="566" t="s">
        <v>40</v>
      </c>
      <c r="G234" s="87" t="s">
        <v>22</v>
      </c>
      <c r="H234" s="88">
        <f>H235+H236+H237</f>
        <v>14488.099999999999</v>
      </c>
      <c r="I234" s="579" t="s">
        <v>23</v>
      </c>
      <c r="J234" s="579"/>
      <c r="K234" s="579"/>
      <c r="L234" s="580"/>
    </row>
    <row r="235" spans="1:12" s="144" customFormat="1" ht="60.75" customHeight="1">
      <c r="A235" s="575"/>
      <c r="B235" s="569"/>
      <c r="C235" s="569"/>
      <c r="D235" s="575"/>
      <c r="E235" s="569"/>
      <c r="F235" s="567"/>
      <c r="G235" s="14" t="s">
        <v>11</v>
      </c>
      <c r="H235" s="88">
        <v>4582.2</v>
      </c>
      <c r="I235" s="117" t="s">
        <v>150</v>
      </c>
      <c r="J235" s="211">
        <f>H235</f>
        <v>4582.2</v>
      </c>
      <c r="K235" s="212">
        <f>H236</f>
        <v>4825.1000000000004</v>
      </c>
      <c r="L235" s="212">
        <f>H237</f>
        <v>5080.8</v>
      </c>
    </row>
    <row r="236" spans="1:12" s="144" customFormat="1" ht="24" customHeight="1">
      <c r="A236" s="183"/>
      <c r="B236" s="569"/>
      <c r="C236" s="198"/>
      <c r="D236" s="197"/>
      <c r="E236" s="198"/>
      <c r="F236" s="246"/>
      <c r="G236" s="14" t="s">
        <v>12</v>
      </c>
      <c r="H236" s="88">
        <v>4825.1000000000004</v>
      </c>
      <c r="I236" s="579" t="s">
        <v>25</v>
      </c>
      <c r="J236" s="579"/>
      <c r="K236" s="579"/>
      <c r="L236" s="580"/>
    </row>
    <row r="237" spans="1:12" s="144" customFormat="1" ht="42.75" customHeight="1">
      <c r="A237" s="183"/>
      <c r="B237" s="198"/>
      <c r="C237" s="198"/>
      <c r="D237" s="197"/>
      <c r="E237" s="198"/>
      <c r="F237" s="246"/>
      <c r="G237" s="14" t="s">
        <v>13</v>
      </c>
      <c r="H237" s="88">
        <v>5080.8</v>
      </c>
      <c r="I237" s="247" t="s">
        <v>151</v>
      </c>
      <c r="J237" s="211">
        <v>40</v>
      </c>
      <c r="K237" s="212">
        <v>40</v>
      </c>
      <c r="L237" s="208">
        <v>40</v>
      </c>
    </row>
    <row r="238" spans="1:12" s="144" customFormat="1" ht="20.25" customHeight="1">
      <c r="A238" s="183"/>
      <c r="B238" s="198"/>
      <c r="C238" s="198"/>
      <c r="D238" s="197"/>
      <c r="E238" s="198"/>
      <c r="F238" s="246"/>
      <c r="G238" s="192"/>
      <c r="H238" s="193"/>
      <c r="I238" s="579" t="s">
        <v>28</v>
      </c>
      <c r="J238" s="579"/>
      <c r="K238" s="579"/>
      <c r="L238" s="580"/>
    </row>
    <row r="239" spans="1:12" s="144" customFormat="1" ht="36" customHeight="1">
      <c r="A239" s="183"/>
      <c r="B239" s="198"/>
      <c r="C239" s="198"/>
      <c r="D239" s="197"/>
      <c r="E239" s="198"/>
      <c r="F239" s="246"/>
      <c r="G239" s="192"/>
      <c r="H239" s="193"/>
      <c r="I239" s="210" t="s">
        <v>152</v>
      </c>
      <c r="J239" s="160">
        <f>(J235/J237)</f>
        <v>114.55499999999999</v>
      </c>
      <c r="K239" s="160">
        <f>(K235/K237)</f>
        <v>120.62750000000001</v>
      </c>
      <c r="L239" s="160">
        <f>(L235/L237)</f>
        <v>127.02000000000001</v>
      </c>
    </row>
    <row r="240" spans="1:12" s="144" customFormat="1" ht="24" customHeight="1">
      <c r="A240" s="183"/>
      <c r="B240" s="198"/>
      <c r="C240" s="198"/>
      <c r="D240" s="197"/>
      <c r="E240" s="198"/>
      <c r="F240" s="246"/>
      <c r="G240" s="192"/>
      <c r="H240" s="193"/>
      <c r="I240" s="579" t="s">
        <v>30</v>
      </c>
      <c r="J240" s="579"/>
      <c r="K240" s="579"/>
      <c r="L240" s="580"/>
    </row>
    <row r="241" spans="1:12" s="144" customFormat="1" ht="34.700000000000003" customHeight="1">
      <c r="A241" s="248"/>
      <c r="B241" s="249"/>
      <c r="C241" s="249"/>
      <c r="D241" s="250"/>
      <c r="E241" s="249"/>
      <c r="F241" s="251"/>
      <c r="G241" s="192"/>
      <c r="H241" s="193"/>
      <c r="I241" s="252" t="s">
        <v>153</v>
      </c>
      <c r="J241" s="42">
        <v>100</v>
      </c>
      <c r="K241" s="43">
        <v>100</v>
      </c>
      <c r="L241" s="43">
        <v>100</v>
      </c>
    </row>
    <row r="242" spans="1:12" s="144" customFormat="1" ht="27.2" customHeight="1">
      <c r="A242" s="574"/>
      <c r="B242" s="568"/>
      <c r="C242" s="568" t="s">
        <v>295</v>
      </c>
      <c r="D242" s="574" t="s">
        <v>19</v>
      </c>
      <c r="E242" s="568" t="s">
        <v>149</v>
      </c>
      <c r="F242" s="566" t="s">
        <v>40</v>
      </c>
      <c r="G242" s="7" t="s">
        <v>22</v>
      </c>
      <c r="H242" s="8">
        <f>H243+H244+H245</f>
        <v>150248.40000000002</v>
      </c>
      <c r="I242" s="579" t="s">
        <v>23</v>
      </c>
      <c r="J242" s="579"/>
      <c r="K242" s="579"/>
      <c r="L242" s="580"/>
    </row>
    <row r="243" spans="1:12" s="144" customFormat="1" ht="57.75" customHeight="1">
      <c r="A243" s="575"/>
      <c r="B243" s="569"/>
      <c r="C243" s="569"/>
      <c r="D243" s="575"/>
      <c r="E243" s="569"/>
      <c r="F243" s="567"/>
      <c r="G243" s="14" t="s">
        <v>11</v>
      </c>
      <c r="H243" s="88">
        <v>47519.8</v>
      </c>
      <c r="I243" s="117" t="s">
        <v>154</v>
      </c>
      <c r="J243" s="253">
        <f>H243</f>
        <v>47519.8</v>
      </c>
      <c r="K243" s="254">
        <f>H244</f>
        <v>50038.3</v>
      </c>
      <c r="L243" s="254">
        <f>H245</f>
        <v>52690.3</v>
      </c>
    </row>
    <row r="244" spans="1:12" s="144" customFormat="1" ht="24" customHeight="1">
      <c r="A244" s="197"/>
      <c r="B244" s="569"/>
      <c r="C244" s="569"/>
      <c r="D244" s="197"/>
      <c r="E244" s="198"/>
      <c r="F244" s="192"/>
      <c r="G244" s="14" t="s">
        <v>12</v>
      </c>
      <c r="H244" s="88">
        <v>50038.3</v>
      </c>
      <c r="I244" s="579" t="s">
        <v>25</v>
      </c>
      <c r="J244" s="579"/>
      <c r="K244" s="579"/>
      <c r="L244" s="580"/>
    </row>
    <row r="245" spans="1:12" s="144" customFormat="1" ht="24" customHeight="1">
      <c r="A245" s="197"/>
      <c r="B245" s="198"/>
      <c r="C245" s="569"/>
      <c r="D245" s="197"/>
      <c r="E245" s="198"/>
      <c r="F245" s="192"/>
      <c r="G245" s="14" t="s">
        <v>13</v>
      </c>
      <c r="H245" s="88">
        <v>52690.3</v>
      </c>
      <c r="I245" s="210" t="s">
        <v>155</v>
      </c>
      <c r="J245" s="255">
        <v>3850</v>
      </c>
      <c r="K245" s="256">
        <v>4054</v>
      </c>
      <c r="L245" s="256">
        <v>4269</v>
      </c>
    </row>
    <row r="246" spans="1:12" s="144" customFormat="1" ht="23.25" customHeight="1">
      <c r="A246" s="250"/>
      <c r="B246" s="249"/>
      <c r="C246" s="578"/>
      <c r="D246" s="250"/>
      <c r="E246" s="249"/>
      <c r="F246" s="202"/>
      <c r="G246" s="202"/>
      <c r="H246" s="203"/>
      <c r="I246" s="579" t="s">
        <v>28</v>
      </c>
      <c r="J246" s="579"/>
      <c r="K246" s="579"/>
      <c r="L246" s="580"/>
    </row>
    <row r="247" spans="1:12" s="144" customFormat="1" ht="27.75" customHeight="1">
      <c r="A247" s="197"/>
      <c r="B247" s="198"/>
      <c r="C247" s="569" t="s">
        <v>296</v>
      </c>
      <c r="D247" s="197"/>
      <c r="E247" s="198"/>
      <c r="F247" s="192"/>
      <c r="G247" s="192"/>
      <c r="H247" s="193"/>
      <c r="I247" s="206" t="s">
        <v>156</v>
      </c>
      <c r="J247" s="333">
        <f>(J243/J245)</f>
        <v>12.342805194805196</v>
      </c>
      <c r="K247" s="333">
        <f>(K243/K245)</f>
        <v>12.342945239269858</v>
      </c>
      <c r="L247" s="333">
        <f>(L243/L245)</f>
        <v>12.342539236355119</v>
      </c>
    </row>
    <row r="248" spans="1:12" s="144" customFormat="1" ht="39.75" customHeight="1">
      <c r="A248" s="197"/>
      <c r="B248" s="198"/>
      <c r="C248" s="569"/>
      <c r="D248" s="197"/>
      <c r="E248" s="198"/>
      <c r="F248" s="192"/>
      <c r="G248" s="192"/>
      <c r="H248" s="193"/>
      <c r="I248" s="579" t="s">
        <v>30</v>
      </c>
      <c r="J248" s="579"/>
      <c r="K248" s="579"/>
      <c r="L248" s="580"/>
    </row>
    <row r="249" spans="1:12" s="144" customFormat="1" ht="78.75" customHeight="1">
      <c r="A249" s="197"/>
      <c r="B249" s="198"/>
      <c r="C249" s="578"/>
      <c r="D249" s="197"/>
      <c r="E249" s="198"/>
      <c r="F249" s="192"/>
      <c r="G249" s="192"/>
      <c r="H249" s="193"/>
      <c r="I249" s="186" t="s">
        <v>157</v>
      </c>
      <c r="J249" s="42">
        <v>100</v>
      </c>
      <c r="K249" s="43">
        <v>105.3</v>
      </c>
      <c r="L249" s="43">
        <v>105.3</v>
      </c>
    </row>
    <row r="250" spans="1:12" s="257" customFormat="1" ht="31.5" customHeight="1">
      <c r="A250" s="574"/>
      <c r="B250" s="581"/>
      <c r="C250" s="568" t="s">
        <v>158</v>
      </c>
      <c r="D250" s="574" t="s">
        <v>19</v>
      </c>
      <c r="E250" s="568" t="s">
        <v>159</v>
      </c>
      <c r="F250" s="566" t="s">
        <v>40</v>
      </c>
      <c r="G250" s="7" t="s">
        <v>22</v>
      </c>
      <c r="H250" s="8">
        <f>H251+H252+H253</f>
        <v>135343.70000000001</v>
      </c>
      <c r="I250" s="579" t="s">
        <v>23</v>
      </c>
      <c r="J250" s="579"/>
      <c r="K250" s="579"/>
      <c r="L250" s="580"/>
    </row>
    <row r="251" spans="1:12" s="257" customFormat="1" ht="24" customHeight="1">
      <c r="A251" s="575"/>
      <c r="B251" s="582"/>
      <c r="C251" s="569"/>
      <c r="D251" s="575"/>
      <c r="E251" s="569"/>
      <c r="F251" s="567"/>
      <c r="G251" s="14" t="s">
        <v>11</v>
      </c>
      <c r="H251" s="88">
        <v>42805.8</v>
      </c>
      <c r="I251" s="117" t="s">
        <v>160</v>
      </c>
      <c r="J251" s="211">
        <f>H251</f>
        <v>42805.8</v>
      </c>
      <c r="K251" s="212">
        <f>H252</f>
        <v>45074.5</v>
      </c>
      <c r="L251" s="212">
        <f>H253</f>
        <v>47463.4</v>
      </c>
    </row>
    <row r="252" spans="1:12" s="257" customFormat="1" ht="27.2" customHeight="1">
      <c r="A252" s="575"/>
      <c r="B252" s="582"/>
      <c r="C252" s="569"/>
      <c r="D252" s="575"/>
      <c r="E252" s="569"/>
      <c r="F252" s="183"/>
      <c r="G252" s="14" t="s">
        <v>12</v>
      </c>
      <c r="H252" s="88">
        <v>45074.5</v>
      </c>
      <c r="I252" s="579" t="s">
        <v>25</v>
      </c>
      <c r="J252" s="579"/>
      <c r="K252" s="579"/>
      <c r="L252" s="580"/>
    </row>
    <row r="253" spans="1:12" s="257" customFormat="1" ht="27.75" customHeight="1">
      <c r="A253" s="575"/>
      <c r="B253" s="582"/>
      <c r="C253" s="569"/>
      <c r="D253" s="575"/>
      <c r="E253" s="569"/>
      <c r="F253" s="183"/>
      <c r="G253" s="14" t="s">
        <v>13</v>
      </c>
      <c r="H253" s="88">
        <v>47463.4</v>
      </c>
      <c r="I253" s="210" t="s">
        <v>161</v>
      </c>
      <c r="J253" s="212">
        <v>20</v>
      </c>
      <c r="K253" s="212">
        <v>21</v>
      </c>
      <c r="L253" s="212">
        <v>22</v>
      </c>
    </row>
    <row r="254" spans="1:12" s="257" customFormat="1" ht="27.2" customHeight="1">
      <c r="A254" s="575"/>
      <c r="B254" s="582"/>
      <c r="C254" s="569"/>
      <c r="D254" s="575"/>
      <c r="E254" s="569"/>
      <c r="F254" s="183"/>
      <c r="G254" s="183"/>
      <c r="H254" s="187"/>
      <c r="I254" s="579" t="s">
        <v>28</v>
      </c>
      <c r="J254" s="579"/>
      <c r="K254" s="579"/>
      <c r="L254" s="580"/>
    </row>
    <row r="255" spans="1:12" s="257" customFormat="1" ht="39" customHeight="1">
      <c r="A255" s="575"/>
      <c r="B255" s="582"/>
      <c r="C255" s="569"/>
      <c r="D255" s="575"/>
      <c r="E255" s="569"/>
      <c r="F255" s="183"/>
      <c r="G255" s="183"/>
      <c r="H255" s="187"/>
      <c r="I255" s="210" t="s">
        <v>162</v>
      </c>
      <c r="J255" s="211">
        <f>J251/J253</f>
        <v>2140.29</v>
      </c>
      <c r="K255" s="211">
        <f>K251/K253</f>
        <v>2146.4047619047619</v>
      </c>
      <c r="L255" s="211">
        <f>L251/L253</f>
        <v>2157.4272727272728</v>
      </c>
    </row>
    <row r="256" spans="1:12" s="257" customFormat="1" ht="23.25" customHeight="1">
      <c r="A256" s="575"/>
      <c r="B256" s="582"/>
      <c r="C256" s="569"/>
      <c r="D256" s="575"/>
      <c r="E256" s="569"/>
      <c r="F256" s="183"/>
      <c r="G256" s="183"/>
      <c r="H256" s="187"/>
      <c r="I256" s="579" t="s">
        <v>30</v>
      </c>
      <c r="J256" s="579"/>
      <c r="K256" s="579"/>
      <c r="L256" s="580"/>
    </row>
    <row r="257" spans="1:12" s="257" customFormat="1" ht="77.25" customHeight="1">
      <c r="A257" s="575"/>
      <c r="B257" s="582"/>
      <c r="C257" s="569"/>
      <c r="D257" s="575"/>
      <c r="E257" s="569"/>
      <c r="F257" s="192"/>
      <c r="G257" s="202"/>
      <c r="H257" s="203"/>
      <c r="I257" s="258" t="s">
        <v>163</v>
      </c>
      <c r="J257" s="42">
        <v>100</v>
      </c>
      <c r="K257" s="43">
        <v>105.3</v>
      </c>
      <c r="L257" s="43">
        <v>105.3</v>
      </c>
    </row>
    <row r="258" spans="1:12" s="144" customFormat="1" ht="23.25" customHeight="1">
      <c r="A258" s="566"/>
      <c r="B258" s="568"/>
      <c r="C258" s="568" t="s">
        <v>164</v>
      </c>
      <c r="D258" s="587" t="s">
        <v>19</v>
      </c>
      <c r="E258" s="576" t="s">
        <v>113</v>
      </c>
      <c r="F258" s="574" t="s">
        <v>40</v>
      </c>
      <c r="G258" s="7" t="s">
        <v>22</v>
      </c>
      <c r="H258" s="8">
        <f>H259+H260+H261</f>
        <v>2400</v>
      </c>
      <c r="I258" s="579" t="s">
        <v>23</v>
      </c>
      <c r="J258" s="579"/>
      <c r="K258" s="579"/>
      <c r="L258" s="580"/>
    </row>
    <row r="259" spans="1:12" s="144" customFormat="1" ht="28.5" customHeight="1">
      <c r="A259" s="567"/>
      <c r="B259" s="569"/>
      <c r="C259" s="569"/>
      <c r="D259" s="588"/>
      <c r="E259" s="577"/>
      <c r="F259" s="575"/>
      <c r="G259" s="14" t="s">
        <v>11</v>
      </c>
      <c r="H259" s="88">
        <v>1800</v>
      </c>
      <c r="I259" s="117" t="s">
        <v>35</v>
      </c>
      <c r="J259" s="211">
        <f>H259</f>
        <v>1800</v>
      </c>
      <c r="K259" s="212">
        <f>H260</f>
        <v>300</v>
      </c>
      <c r="L259" s="212">
        <f>H261</f>
        <v>300</v>
      </c>
    </row>
    <row r="260" spans="1:12" s="144" customFormat="1" ht="20.25" customHeight="1">
      <c r="A260" s="183"/>
      <c r="B260" s="569"/>
      <c r="C260" s="569"/>
      <c r="D260" s="187"/>
      <c r="E260" s="245"/>
      <c r="F260" s="183"/>
      <c r="G260" s="14" t="s">
        <v>12</v>
      </c>
      <c r="H260" s="88">
        <v>300</v>
      </c>
      <c r="I260" s="579" t="s">
        <v>25</v>
      </c>
      <c r="J260" s="579"/>
      <c r="K260" s="579"/>
      <c r="L260" s="580"/>
    </row>
    <row r="261" spans="1:12" s="144" customFormat="1" ht="42.75" customHeight="1">
      <c r="A261" s="183"/>
      <c r="B261" s="569"/>
      <c r="C261" s="569"/>
      <c r="D261" s="187"/>
      <c r="E261" s="245"/>
      <c r="F261" s="183"/>
      <c r="G261" s="14" t="s">
        <v>13</v>
      </c>
      <c r="H261" s="88">
        <v>300</v>
      </c>
      <c r="I261" s="117" t="s">
        <v>165</v>
      </c>
      <c r="J261" s="211">
        <v>1</v>
      </c>
      <c r="K261" s="211">
        <v>1</v>
      </c>
      <c r="L261" s="211">
        <v>1</v>
      </c>
    </row>
    <row r="262" spans="1:12" s="144" customFormat="1" ht="27.2" customHeight="1">
      <c r="A262" s="183"/>
      <c r="B262" s="569"/>
      <c r="C262" s="569"/>
      <c r="D262" s="187"/>
      <c r="E262" s="245"/>
      <c r="F262" s="183"/>
      <c r="G262" s="183"/>
      <c r="H262" s="187"/>
      <c r="I262" s="579" t="s">
        <v>28</v>
      </c>
      <c r="J262" s="579"/>
      <c r="K262" s="579"/>
      <c r="L262" s="580"/>
    </row>
    <row r="263" spans="1:12" s="144" customFormat="1" ht="26.25" customHeight="1">
      <c r="A263" s="183"/>
      <c r="B263" s="569"/>
      <c r="C263" s="569"/>
      <c r="D263" s="187"/>
      <c r="E263" s="245"/>
      <c r="F263" s="183"/>
      <c r="G263" s="183"/>
      <c r="H263" s="187"/>
      <c r="I263" s="210" t="s">
        <v>166</v>
      </c>
      <c r="J263" s="160">
        <f>J259/J261</f>
        <v>1800</v>
      </c>
      <c r="K263" s="160">
        <f>K259/K261</f>
        <v>300</v>
      </c>
      <c r="L263" s="160">
        <f>L259/L261</f>
        <v>300</v>
      </c>
    </row>
    <row r="264" spans="1:12" s="144" customFormat="1" ht="24" customHeight="1">
      <c r="A264" s="183"/>
      <c r="B264" s="569"/>
      <c r="C264" s="569"/>
      <c r="D264" s="187"/>
      <c r="E264" s="245"/>
      <c r="F264" s="183"/>
      <c r="G264" s="183"/>
      <c r="H264" s="187"/>
      <c r="I264" s="579" t="s">
        <v>30</v>
      </c>
      <c r="J264" s="579"/>
      <c r="K264" s="579"/>
      <c r="L264" s="580"/>
    </row>
    <row r="265" spans="1:12" s="144" customFormat="1" ht="24" customHeight="1">
      <c r="A265" s="183"/>
      <c r="B265" s="578"/>
      <c r="C265" s="578"/>
      <c r="D265" s="187"/>
      <c r="E265" s="245"/>
      <c r="F265" s="183"/>
      <c r="G265" s="183"/>
      <c r="H265" s="187"/>
      <c r="I265" s="210" t="s">
        <v>167</v>
      </c>
      <c r="J265" s="17">
        <v>100</v>
      </c>
      <c r="K265" s="18">
        <v>100</v>
      </c>
      <c r="L265" s="18">
        <v>100</v>
      </c>
    </row>
    <row r="266" spans="1:12" s="144" customFormat="1" ht="30" customHeight="1">
      <c r="A266" s="574"/>
      <c r="B266" s="568"/>
      <c r="C266" s="583" t="s">
        <v>168</v>
      </c>
      <c r="D266" s="574" t="s">
        <v>19</v>
      </c>
      <c r="E266" s="568" t="s">
        <v>169</v>
      </c>
      <c r="F266" s="259"/>
      <c r="G266" s="260" t="s">
        <v>22</v>
      </c>
      <c r="H266" s="8">
        <f>H267+H268+H269</f>
        <v>151118.6</v>
      </c>
      <c r="I266" s="9" t="s">
        <v>23</v>
      </c>
      <c r="J266" s="465"/>
      <c r="K266" s="465"/>
      <c r="L266" s="466"/>
    </row>
    <row r="267" spans="1:12" s="144" customFormat="1" ht="23.25" customHeight="1">
      <c r="A267" s="575"/>
      <c r="B267" s="569"/>
      <c r="C267" s="584"/>
      <c r="D267" s="575"/>
      <c r="E267" s="569"/>
      <c r="F267" s="263"/>
      <c r="G267" s="79" t="s">
        <v>11</v>
      </c>
      <c r="H267" s="88">
        <f>H271+H275</f>
        <v>47795</v>
      </c>
      <c r="I267" s="206" t="s">
        <v>170</v>
      </c>
      <c r="J267" s="181">
        <f>H267</f>
        <v>47795</v>
      </c>
      <c r="K267" s="182">
        <f>H268</f>
        <v>50328.1</v>
      </c>
      <c r="L267" s="182">
        <f>H269</f>
        <v>52995.5</v>
      </c>
    </row>
    <row r="268" spans="1:12" s="178" customFormat="1" ht="22.5" customHeight="1">
      <c r="A268" s="213"/>
      <c r="B268" s="569"/>
      <c r="C268" s="264"/>
      <c r="D268" s="265"/>
      <c r="E268" s="569"/>
      <c r="F268" s="263"/>
      <c r="G268" s="79" t="s">
        <v>12</v>
      </c>
      <c r="H268" s="88">
        <f>H272+H276</f>
        <v>50328.1</v>
      </c>
      <c r="I268" s="221" t="s">
        <v>25</v>
      </c>
      <c r="J268" s="266"/>
      <c r="K268" s="266"/>
      <c r="L268" s="267"/>
    </row>
    <row r="269" spans="1:12" s="178" customFormat="1" ht="39.75" customHeight="1">
      <c r="A269" s="213"/>
      <c r="B269" s="569"/>
      <c r="C269" s="268"/>
      <c r="D269" s="269"/>
      <c r="E269" s="569"/>
      <c r="F269" s="263"/>
      <c r="G269" s="79" t="s">
        <v>13</v>
      </c>
      <c r="H269" s="88">
        <f>H273+H277</f>
        <v>52995.5</v>
      </c>
      <c r="I269" s="210" t="s">
        <v>171</v>
      </c>
      <c r="J269" s="219">
        <v>16000</v>
      </c>
      <c r="K269" s="219">
        <v>16848</v>
      </c>
      <c r="L269" s="219">
        <v>17741</v>
      </c>
    </row>
    <row r="270" spans="1:12" s="178" customFormat="1" ht="19.5" customHeight="1">
      <c r="A270" s="213"/>
      <c r="B270" s="569"/>
      <c r="C270" s="585"/>
      <c r="D270" s="213"/>
      <c r="E270" s="569"/>
      <c r="F270" s="575" t="s">
        <v>40</v>
      </c>
      <c r="G270" s="270" t="s">
        <v>22</v>
      </c>
      <c r="H270" s="88">
        <f>H271+H272+H273</f>
        <v>89710.7</v>
      </c>
      <c r="I270" s="271" t="s">
        <v>28</v>
      </c>
      <c r="J270" s="272"/>
      <c r="K270" s="272"/>
      <c r="L270" s="216"/>
    </row>
    <row r="271" spans="1:12" s="178" customFormat="1" ht="33.75" customHeight="1">
      <c r="A271" s="213"/>
      <c r="B271" s="569"/>
      <c r="C271" s="585"/>
      <c r="D271" s="213"/>
      <c r="E271" s="569"/>
      <c r="F271" s="575"/>
      <c r="G271" s="79" t="s">
        <v>11</v>
      </c>
      <c r="H271" s="88">
        <v>28373.200000000001</v>
      </c>
      <c r="I271" s="210" t="s">
        <v>172</v>
      </c>
      <c r="J271" s="212">
        <f>(J267/J269)</f>
        <v>2.9871875000000001</v>
      </c>
      <c r="K271" s="212">
        <f>(K267/K269)</f>
        <v>2.9871854226020891</v>
      </c>
      <c r="L271" s="212">
        <f>(L267/L269)</f>
        <v>2.9871765965841837</v>
      </c>
    </row>
    <row r="272" spans="1:12" s="178" customFormat="1" ht="23.25" customHeight="1">
      <c r="A272" s="235"/>
      <c r="B272" s="578"/>
      <c r="C272" s="586"/>
      <c r="D272" s="235"/>
      <c r="E272" s="578"/>
      <c r="F272" s="467"/>
      <c r="G272" s="99" t="s">
        <v>12</v>
      </c>
      <c r="H272" s="278">
        <v>29877</v>
      </c>
      <c r="I272" s="273" t="s">
        <v>30</v>
      </c>
      <c r="J272" s="261"/>
      <c r="K272" s="261"/>
      <c r="L272" s="262"/>
    </row>
    <row r="273" spans="1:12" s="178" customFormat="1" ht="47.25" customHeight="1">
      <c r="A273" s="468"/>
      <c r="B273" s="468"/>
      <c r="C273" s="469"/>
      <c r="D273" s="468"/>
      <c r="E273" s="470"/>
      <c r="F273" s="259"/>
      <c r="G273" s="471" t="s">
        <v>13</v>
      </c>
      <c r="H273" s="8">
        <v>31460.5</v>
      </c>
      <c r="I273" s="258" t="s">
        <v>173</v>
      </c>
      <c r="J273" s="42">
        <v>100</v>
      </c>
      <c r="K273" s="43">
        <v>105.3</v>
      </c>
      <c r="L273" s="43">
        <v>105.3</v>
      </c>
    </row>
    <row r="274" spans="1:12" s="178" customFormat="1" ht="23.25" customHeight="1">
      <c r="A274" s="209"/>
      <c r="B274" s="213"/>
      <c r="C274" s="209"/>
      <c r="D274" s="213"/>
      <c r="E274" s="274"/>
      <c r="F274" s="263" t="s">
        <v>73</v>
      </c>
      <c r="G274" s="270" t="s">
        <v>22</v>
      </c>
      <c r="H274" s="88">
        <f>H275+H276+H277</f>
        <v>61407.899999999994</v>
      </c>
      <c r="I274" s="275"/>
      <c r="J274" s="276"/>
      <c r="K274" s="276"/>
      <c r="L274" s="42"/>
    </row>
    <row r="275" spans="1:12" s="178" customFormat="1" ht="23.25" customHeight="1">
      <c r="A275" s="209"/>
      <c r="B275" s="213"/>
      <c r="C275" s="209"/>
      <c r="D275" s="213"/>
      <c r="E275" s="274"/>
      <c r="F275" s="231"/>
      <c r="G275" s="79" t="s">
        <v>11</v>
      </c>
      <c r="H275" s="88">
        <v>19421.8</v>
      </c>
      <c r="I275" s="277"/>
      <c r="J275" s="89"/>
      <c r="K275" s="89"/>
      <c r="L275" s="149"/>
    </row>
    <row r="276" spans="1:12" s="178" customFormat="1" ht="23.25" customHeight="1">
      <c r="A276" s="209"/>
      <c r="B276" s="213"/>
      <c r="C276" s="209"/>
      <c r="D276" s="213"/>
      <c r="E276" s="274"/>
      <c r="F276" s="197"/>
      <c r="G276" s="79" t="s">
        <v>12</v>
      </c>
      <c r="H276" s="88">
        <v>20451.099999999999</v>
      </c>
      <c r="I276" s="277"/>
      <c r="J276" s="89"/>
      <c r="K276" s="89"/>
      <c r="L276" s="149"/>
    </row>
    <row r="277" spans="1:12" s="178" customFormat="1" ht="23.25" customHeight="1">
      <c r="A277" s="209"/>
      <c r="B277" s="209"/>
      <c r="C277" s="234"/>
      <c r="D277" s="235"/>
      <c r="E277" s="223"/>
      <c r="F277" s="250"/>
      <c r="G277" s="99" t="s">
        <v>13</v>
      </c>
      <c r="H277" s="278">
        <v>21535</v>
      </c>
      <c r="I277" s="279"/>
      <c r="J277" s="177"/>
      <c r="K277" s="177"/>
      <c r="L277" s="191"/>
    </row>
    <row r="278" spans="1:12" s="178" customFormat="1" ht="24.75" customHeight="1">
      <c r="A278" s="209"/>
      <c r="B278" s="209"/>
      <c r="C278" s="568" t="s">
        <v>174</v>
      </c>
      <c r="D278" s="12" t="s">
        <v>19</v>
      </c>
      <c r="E278" s="589" t="s">
        <v>113</v>
      </c>
      <c r="F278" s="259"/>
      <c r="G278" s="260" t="s">
        <v>22</v>
      </c>
      <c r="H278" s="8">
        <f>H279+H280+H281</f>
        <v>750</v>
      </c>
      <c r="I278" s="591" t="s">
        <v>23</v>
      </c>
      <c r="J278" s="592"/>
      <c r="K278" s="592"/>
      <c r="L278" s="593"/>
    </row>
    <row r="279" spans="1:12" s="178" customFormat="1" ht="24.75" customHeight="1">
      <c r="A279" s="209"/>
      <c r="B279" s="209"/>
      <c r="C279" s="569"/>
      <c r="D279" s="274"/>
      <c r="E279" s="590"/>
      <c r="F279" s="263"/>
      <c r="G279" s="79" t="s">
        <v>11</v>
      </c>
      <c r="H279" s="88">
        <f>H283</f>
        <v>250</v>
      </c>
      <c r="I279" s="32" t="s">
        <v>35</v>
      </c>
      <c r="J279" s="211">
        <f>H283</f>
        <v>250</v>
      </c>
      <c r="K279" s="212">
        <f>H284</f>
        <v>250</v>
      </c>
      <c r="L279" s="212">
        <f>H285</f>
        <v>250</v>
      </c>
    </row>
    <row r="280" spans="1:12" s="178" customFormat="1" ht="24.75" customHeight="1">
      <c r="A280" s="209"/>
      <c r="B280" s="209"/>
      <c r="C280" s="569"/>
      <c r="D280" s="274"/>
      <c r="E280" s="213"/>
      <c r="F280" s="263"/>
      <c r="G280" s="79" t="s">
        <v>12</v>
      </c>
      <c r="H280" s="88">
        <f>H284</f>
        <v>250</v>
      </c>
      <c r="I280" s="594" t="s">
        <v>25</v>
      </c>
      <c r="J280" s="579"/>
      <c r="K280" s="579"/>
      <c r="L280" s="580"/>
    </row>
    <row r="281" spans="1:12" s="178" customFormat="1" ht="24.75" customHeight="1">
      <c r="A281" s="209"/>
      <c r="B281" s="209"/>
      <c r="C281" s="569"/>
      <c r="D281" s="274"/>
      <c r="E281" s="213"/>
      <c r="F281" s="263"/>
      <c r="G281" s="79" t="s">
        <v>13</v>
      </c>
      <c r="H281" s="88">
        <f>H285</f>
        <v>250</v>
      </c>
      <c r="I281" s="32" t="s">
        <v>175</v>
      </c>
      <c r="J281" s="211">
        <v>1</v>
      </c>
      <c r="K281" s="211">
        <v>1</v>
      </c>
      <c r="L281" s="211">
        <v>1</v>
      </c>
    </row>
    <row r="282" spans="1:12" s="178" customFormat="1" ht="24.75" customHeight="1">
      <c r="A282" s="209"/>
      <c r="B282" s="209"/>
      <c r="C282" s="213"/>
      <c r="D282" s="274"/>
      <c r="E282" s="213"/>
      <c r="F282" s="595" t="s">
        <v>40</v>
      </c>
      <c r="G282" s="270" t="s">
        <v>22</v>
      </c>
      <c r="H282" s="88">
        <f>H283+H284+H285</f>
        <v>750</v>
      </c>
      <c r="I282" s="594" t="s">
        <v>28</v>
      </c>
      <c r="J282" s="579"/>
      <c r="K282" s="579"/>
      <c r="L282" s="580"/>
    </row>
    <row r="283" spans="1:12" s="178" customFormat="1" ht="48" customHeight="1">
      <c r="A283" s="209"/>
      <c r="B283" s="209"/>
      <c r="C283" s="213"/>
      <c r="D283" s="274"/>
      <c r="E283" s="213"/>
      <c r="F283" s="595"/>
      <c r="G283" s="79" t="s">
        <v>11</v>
      </c>
      <c r="H283" s="88">
        <v>250</v>
      </c>
      <c r="I283" s="280" t="s">
        <v>176</v>
      </c>
      <c r="J283" s="160">
        <f>J279/J281</f>
        <v>250</v>
      </c>
      <c r="K283" s="160">
        <f>K279/K281</f>
        <v>250</v>
      </c>
      <c r="L283" s="160">
        <f>L279/L281</f>
        <v>250</v>
      </c>
    </row>
    <row r="284" spans="1:12" s="178" customFormat="1" ht="24.75" customHeight="1">
      <c r="A284" s="209"/>
      <c r="B284" s="209"/>
      <c r="C284" s="213"/>
      <c r="D284" s="274"/>
      <c r="E284" s="213"/>
      <c r="F284" s="263"/>
      <c r="G284" s="79" t="s">
        <v>12</v>
      </c>
      <c r="H284" s="88">
        <v>250</v>
      </c>
      <c r="I284" s="594" t="s">
        <v>30</v>
      </c>
      <c r="J284" s="579"/>
      <c r="K284" s="579"/>
      <c r="L284" s="580"/>
    </row>
    <row r="285" spans="1:12" s="178" customFormat="1" ht="33.75" customHeight="1">
      <c r="A285" s="209"/>
      <c r="B285" s="209"/>
      <c r="C285" s="213"/>
      <c r="D285" s="274"/>
      <c r="E285" s="213"/>
      <c r="F285" s="263"/>
      <c r="G285" s="79" t="s">
        <v>13</v>
      </c>
      <c r="H285" s="88">
        <v>250</v>
      </c>
      <c r="I285" s="280" t="s">
        <v>177</v>
      </c>
      <c r="J285" s="17">
        <v>100</v>
      </c>
      <c r="K285" s="18">
        <v>100</v>
      </c>
      <c r="L285" s="18">
        <v>100</v>
      </c>
    </row>
    <row r="286" spans="1:12" s="144" customFormat="1" ht="33" customHeight="1">
      <c r="A286" s="568"/>
      <c r="B286" s="596"/>
      <c r="C286" s="568" t="s">
        <v>178</v>
      </c>
      <c r="D286" s="599" t="s">
        <v>19</v>
      </c>
      <c r="E286" s="568" t="s">
        <v>179</v>
      </c>
      <c r="F286" s="281" t="s">
        <v>40</v>
      </c>
      <c r="G286" s="7" t="s">
        <v>22</v>
      </c>
      <c r="H286" s="8">
        <f>H287+H288+H289</f>
        <v>39780.300000000003</v>
      </c>
      <c r="I286" s="579" t="s">
        <v>23</v>
      </c>
      <c r="J286" s="579"/>
      <c r="K286" s="579"/>
      <c r="L286" s="580"/>
    </row>
    <row r="287" spans="1:12" s="144" customFormat="1" ht="26.25" customHeight="1">
      <c r="A287" s="569"/>
      <c r="B287" s="597"/>
      <c r="C287" s="569"/>
      <c r="D287" s="600"/>
      <c r="E287" s="569"/>
      <c r="F287" s="567"/>
      <c r="G287" s="14" t="s">
        <v>11</v>
      </c>
      <c r="H287" s="88">
        <v>12581.5</v>
      </c>
      <c r="I287" s="117" t="s">
        <v>180</v>
      </c>
      <c r="J287" s="21">
        <v>2</v>
      </c>
      <c r="K287" s="22">
        <v>2</v>
      </c>
      <c r="L287" s="22">
        <v>2</v>
      </c>
    </row>
    <row r="288" spans="1:12" s="144" customFormat="1" ht="28.5" customHeight="1">
      <c r="A288" s="569"/>
      <c r="B288" s="597"/>
      <c r="C288" s="569"/>
      <c r="D288" s="600"/>
      <c r="E288" s="198"/>
      <c r="F288" s="567"/>
      <c r="G288" s="14" t="s">
        <v>12</v>
      </c>
      <c r="H288" s="88">
        <v>13248.3</v>
      </c>
      <c r="I288" s="117" t="s">
        <v>35</v>
      </c>
      <c r="J288" s="17">
        <f>H287</f>
        <v>12581.5</v>
      </c>
      <c r="K288" s="18">
        <f>H288</f>
        <v>13248.3</v>
      </c>
      <c r="L288" s="18">
        <f>H289</f>
        <v>13950.5</v>
      </c>
    </row>
    <row r="289" spans="1:12" s="144" customFormat="1" ht="21" customHeight="1">
      <c r="A289" s="569"/>
      <c r="B289" s="597"/>
      <c r="C289" s="573"/>
      <c r="D289" s="282"/>
      <c r="E289" s="283"/>
      <c r="F289" s="601"/>
      <c r="G289" s="14" t="s">
        <v>13</v>
      </c>
      <c r="H289" s="88">
        <v>13950.5</v>
      </c>
      <c r="I289" s="579" t="s">
        <v>25</v>
      </c>
      <c r="J289" s="579"/>
      <c r="K289" s="579"/>
      <c r="L289" s="580"/>
    </row>
    <row r="290" spans="1:12" s="144" customFormat="1" ht="36" customHeight="1">
      <c r="A290" s="569"/>
      <c r="B290" s="597"/>
      <c r="C290" s="573"/>
      <c r="D290" s="282"/>
      <c r="E290" s="283"/>
      <c r="F290" s="601"/>
      <c r="G290" s="282"/>
      <c r="H290" s="284"/>
      <c r="I290" s="117" t="s">
        <v>181</v>
      </c>
      <c r="J290" s="239">
        <v>3500</v>
      </c>
      <c r="K290" s="219">
        <v>3685</v>
      </c>
      <c r="L290" s="219">
        <v>3880</v>
      </c>
    </row>
    <row r="291" spans="1:12" s="144" customFormat="1" ht="22.5" customHeight="1">
      <c r="A291" s="569"/>
      <c r="B291" s="597"/>
      <c r="C291" s="573"/>
      <c r="D291" s="282"/>
      <c r="E291" s="283"/>
      <c r="F291" s="285"/>
      <c r="G291" s="282"/>
      <c r="H291" s="284"/>
      <c r="I291" s="579" t="s">
        <v>28</v>
      </c>
      <c r="J291" s="579"/>
      <c r="K291" s="579"/>
      <c r="L291" s="580"/>
    </row>
    <row r="292" spans="1:12" s="144" customFormat="1" ht="33.75" customHeight="1">
      <c r="A292" s="569"/>
      <c r="B292" s="597"/>
      <c r="C292" s="573"/>
      <c r="D292" s="282"/>
      <c r="E292" s="283"/>
      <c r="F292" s="286"/>
      <c r="G292" s="287"/>
      <c r="H292" s="288"/>
      <c r="I292" s="117" t="s">
        <v>182</v>
      </c>
      <c r="J292" s="33">
        <f>(J288/J290)</f>
        <v>3.5947142857142858</v>
      </c>
      <c r="K292" s="33">
        <f>(K288/K290)</f>
        <v>3.5951967435549523</v>
      </c>
      <c r="L292" s="33">
        <f>(L288/L290)</f>
        <v>3.5954896907216494</v>
      </c>
    </row>
    <row r="293" spans="1:12" s="144" customFormat="1" ht="19.5" customHeight="1">
      <c r="A293" s="569"/>
      <c r="B293" s="597"/>
      <c r="C293" s="289"/>
      <c r="D293" s="282"/>
      <c r="E293" s="283"/>
      <c r="F293" s="286"/>
      <c r="G293" s="287"/>
      <c r="H293" s="288"/>
      <c r="I293" s="579" t="s">
        <v>30</v>
      </c>
      <c r="J293" s="579"/>
      <c r="K293" s="579"/>
      <c r="L293" s="580"/>
    </row>
    <row r="294" spans="1:12" s="144" customFormat="1" ht="56.25" customHeight="1">
      <c r="A294" s="578"/>
      <c r="B294" s="598"/>
      <c r="C294" s="290"/>
      <c r="D294" s="291"/>
      <c r="E294" s="292"/>
      <c r="F294" s="293"/>
      <c r="G294" s="441"/>
      <c r="H294" s="442"/>
      <c r="I294" s="210" t="s">
        <v>183</v>
      </c>
      <c r="J294" s="17">
        <v>100</v>
      </c>
      <c r="K294" s="18">
        <v>105.3</v>
      </c>
      <c r="L294" s="18">
        <v>105.3</v>
      </c>
    </row>
    <row r="295" spans="1:12" s="144" customFormat="1" ht="27.75" customHeight="1">
      <c r="A295" s="294"/>
      <c r="B295" s="602"/>
      <c r="C295" s="568" t="s">
        <v>184</v>
      </c>
      <c r="D295" s="523" t="s">
        <v>19</v>
      </c>
      <c r="E295" s="568" t="s">
        <v>185</v>
      </c>
      <c r="F295" s="195" t="s">
        <v>186</v>
      </c>
      <c r="G295" s="566" t="s">
        <v>187</v>
      </c>
      <c r="H295" s="587"/>
      <c r="I295" s="579" t="s">
        <v>25</v>
      </c>
      <c r="J295" s="579"/>
      <c r="K295" s="579"/>
      <c r="L295" s="580"/>
    </row>
    <row r="296" spans="1:12" s="144" customFormat="1" ht="57" customHeight="1">
      <c r="A296" s="197"/>
      <c r="B296" s="603"/>
      <c r="C296" s="569"/>
      <c r="D296" s="524"/>
      <c r="E296" s="569"/>
      <c r="F296" s="183"/>
      <c r="G296" s="183"/>
      <c r="H296" s="187"/>
      <c r="I296" s="210" t="s">
        <v>188</v>
      </c>
      <c r="J296" s="255">
        <v>428</v>
      </c>
      <c r="K296" s="256">
        <v>428</v>
      </c>
      <c r="L296" s="256">
        <v>428</v>
      </c>
    </row>
    <row r="297" spans="1:12" s="144" customFormat="1" ht="24" customHeight="1">
      <c r="A297" s="197"/>
      <c r="B297" s="603"/>
      <c r="C297" s="569"/>
      <c r="D297" s="524"/>
      <c r="E297" s="569"/>
      <c r="F297" s="183"/>
      <c r="G297" s="183"/>
      <c r="H297" s="187"/>
      <c r="I297" s="579" t="s">
        <v>28</v>
      </c>
      <c r="J297" s="579"/>
      <c r="K297" s="579"/>
      <c r="L297" s="580"/>
    </row>
    <row r="298" spans="1:12" s="144" customFormat="1" ht="64.5" customHeight="1">
      <c r="A298" s="250"/>
      <c r="B298" s="604"/>
      <c r="C298" s="578"/>
      <c r="D298" s="605"/>
      <c r="E298" s="578"/>
      <c r="F298" s="248"/>
      <c r="G298" s="248"/>
      <c r="H298" s="295"/>
      <c r="I298" s="210" t="s">
        <v>189</v>
      </c>
      <c r="J298" s="239">
        <v>250</v>
      </c>
      <c r="K298" s="219">
        <v>250</v>
      </c>
      <c r="L298" s="219">
        <v>250</v>
      </c>
    </row>
    <row r="299" spans="1:12" s="144" customFormat="1" ht="27.2" customHeight="1">
      <c r="A299" s="195"/>
      <c r="B299" s="568" t="s">
        <v>190</v>
      </c>
      <c r="C299" s="568" t="s">
        <v>191</v>
      </c>
      <c r="D299" s="587" t="s">
        <v>19</v>
      </c>
      <c r="E299" s="602" t="s">
        <v>113</v>
      </c>
      <c r="F299" s="294" t="s">
        <v>186</v>
      </c>
      <c r="G299" s="566" t="s">
        <v>187</v>
      </c>
      <c r="H299" s="587"/>
      <c r="I299" s="579" t="s">
        <v>25</v>
      </c>
      <c r="J299" s="579"/>
      <c r="K299" s="579"/>
      <c r="L299" s="580"/>
    </row>
    <row r="300" spans="1:12" s="144" customFormat="1" ht="25.5" customHeight="1">
      <c r="A300" s="183"/>
      <c r="B300" s="569"/>
      <c r="C300" s="569"/>
      <c r="D300" s="588"/>
      <c r="E300" s="603"/>
      <c r="F300" s="231"/>
      <c r="G300" s="246"/>
      <c r="H300" s="193"/>
      <c r="I300" s="296" t="s">
        <v>192</v>
      </c>
      <c r="J300" s="239">
        <v>34446</v>
      </c>
      <c r="K300" s="219">
        <v>36271</v>
      </c>
      <c r="L300" s="219">
        <v>38193</v>
      </c>
    </row>
    <row r="301" spans="1:12" s="144" customFormat="1" ht="25.5" customHeight="1">
      <c r="A301" s="183"/>
      <c r="B301" s="569"/>
      <c r="C301" s="569"/>
      <c r="D301" s="588"/>
      <c r="E301" s="603"/>
      <c r="F301" s="231"/>
      <c r="G301" s="246"/>
      <c r="H301" s="193"/>
      <c r="I301" s="296" t="s">
        <v>193</v>
      </c>
      <c r="J301" s="239">
        <v>8625</v>
      </c>
      <c r="K301" s="219">
        <v>4040</v>
      </c>
      <c r="L301" s="219">
        <v>4254</v>
      </c>
    </row>
    <row r="302" spans="1:12" s="144" customFormat="1" ht="25.5" customHeight="1">
      <c r="A302" s="183"/>
      <c r="B302" s="569"/>
      <c r="C302" s="569"/>
      <c r="D302" s="187"/>
      <c r="E302" s="297"/>
      <c r="F302" s="231"/>
      <c r="G302" s="246"/>
      <c r="H302" s="193"/>
      <c r="I302" s="296" t="s">
        <v>194</v>
      </c>
      <c r="J302" s="239">
        <v>1855</v>
      </c>
      <c r="K302" s="219">
        <v>1953</v>
      </c>
      <c r="L302" s="219">
        <v>2056</v>
      </c>
    </row>
    <row r="303" spans="1:12" s="144" customFormat="1" ht="25.5" customHeight="1">
      <c r="A303" s="183"/>
      <c r="B303" s="569"/>
      <c r="C303" s="569"/>
      <c r="D303" s="187"/>
      <c r="E303" s="297"/>
      <c r="F303" s="231"/>
      <c r="G303" s="246"/>
      <c r="H303" s="193"/>
      <c r="I303" s="296" t="s">
        <v>193</v>
      </c>
      <c r="J303" s="239">
        <v>672</v>
      </c>
      <c r="K303" s="219">
        <v>707</v>
      </c>
      <c r="L303" s="219">
        <v>744</v>
      </c>
    </row>
    <row r="304" spans="1:12" s="144" customFormat="1" ht="25.5" customHeight="1">
      <c r="A304" s="183"/>
      <c r="B304" s="569"/>
      <c r="C304" s="569"/>
      <c r="D304" s="187"/>
      <c r="E304" s="297"/>
      <c r="F304" s="231"/>
      <c r="G304" s="246"/>
      <c r="H304" s="193"/>
      <c r="I304" s="579" t="s">
        <v>30</v>
      </c>
      <c r="J304" s="579"/>
      <c r="K304" s="579"/>
      <c r="L304" s="580"/>
    </row>
    <row r="305" spans="1:12" s="144" customFormat="1" ht="27.75" customHeight="1">
      <c r="A305" s="183"/>
      <c r="B305" s="569"/>
      <c r="C305" s="569"/>
      <c r="D305" s="187"/>
      <c r="E305" s="297"/>
      <c r="F305" s="231"/>
      <c r="G305" s="246"/>
      <c r="H305" s="193"/>
      <c r="I305" s="186" t="s">
        <v>195</v>
      </c>
      <c r="J305" s="66">
        <v>100</v>
      </c>
      <c r="K305" s="298">
        <v>100</v>
      </c>
      <c r="L305" s="298">
        <v>100</v>
      </c>
    </row>
    <row r="306" spans="1:12" s="144" customFormat="1" ht="30" customHeight="1">
      <c r="A306" s="183"/>
      <c r="B306" s="198"/>
      <c r="C306" s="569"/>
      <c r="D306" s="187"/>
      <c r="E306" s="297"/>
      <c r="F306" s="197"/>
      <c r="G306" s="299"/>
      <c r="H306" s="187"/>
      <c r="I306" s="300"/>
      <c r="J306" s="276"/>
      <c r="K306" s="276"/>
      <c r="L306" s="42"/>
    </row>
    <row r="307" spans="1:12" s="257" customFormat="1" ht="84.75" customHeight="1">
      <c r="A307" s="197"/>
      <c r="B307" s="301"/>
      <c r="C307" s="569"/>
      <c r="D307" s="197"/>
      <c r="E307" s="289"/>
      <c r="F307" s="236"/>
      <c r="G307" s="246"/>
      <c r="H307" s="193"/>
      <c r="I307" s="302"/>
      <c r="J307" s="121"/>
      <c r="K307" s="121"/>
      <c r="L307" s="122"/>
    </row>
    <row r="308" spans="1:12" s="144" customFormat="1" ht="27.75" customHeight="1">
      <c r="A308" s="174"/>
      <c r="B308" s="175"/>
      <c r="C308" s="606" t="s">
        <v>54</v>
      </c>
      <c r="D308" s="606"/>
      <c r="E308" s="606"/>
      <c r="F308" s="606"/>
      <c r="G308" s="74" t="s">
        <v>22</v>
      </c>
      <c r="H308" s="75">
        <f>H309+H310+H311</f>
        <v>1857008.2000000002</v>
      </c>
      <c r="I308" s="171"/>
      <c r="J308" s="172"/>
      <c r="K308" s="172"/>
      <c r="L308" s="173"/>
    </row>
    <row r="309" spans="1:12" s="144" customFormat="1" ht="27.75" customHeight="1">
      <c r="A309" s="138"/>
      <c r="B309" s="139"/>
      <c r="C309" s="139"/>
      <c r="D309" s="140"/>
      <c r="E309" s="145"/>
      <c r="F309" s="303"/>
      <c r="G309" s="81" t="s">
        <v>11</v>
      </c>
      <c r="H309" s="86">
        <f>H313+H317</f>
        <v>588318.5</v>
      </c>
      <c r="I309" s="141"/>
      <c r="J309" s="142"/>
      <c r="K309" s="142"/>
      <c r="L309" s="143"/>
    </row>
    <row r="310" spans="1:12" s="144" customFormat="1" ht="27.75" customHeight="1">
      <c r="A310" s="138"/>
      <c r="B310" s="139"/>
      <c r="C310" s="139"/>
      <c r="D310" s="140"/>
      <c r="E310" s="145"/>
      <c r="F310" s="303"/>
      <c r="G310" s="81" t="s">
        <v>12</v>
      </c>
      <c r="H310" s="86">
        <f>H314+H318</f>
        <v>617890.70000000007</v>
      </c>
      <c r="I310" s="141"/>
      <c r="J310" s="142"/>
      <c r="K310" s="142"/>
      <c r="L310" s="143"/>
    </row>
    <row r="311" spans="1:12" s="144" customFormat="1" ht="27.75" customHeight="1">
      <c r="A311" s="138"/>
      <c r="B311" s="139"/>
      <c r="C311" s="139"/>
      <c r="D311" s="140"/>
      <c r="E311" s="145"/>
      <c r="F311" s="303"/>
      <c r="G311" s="81" t="s">
        <v>13</v>
      </c>
      <c r="H311" s="86">
        <f>H315+H319</f>
        <v>650799</v>
      </c>
      <c r="I311" s="141"/>
      <c r="J311" s="142"/>
      <c r="K311" s="142"/>
      <c r="L311" s="143"/>
    </row>
    <row r="312" spans="1:12" s="144" customFormat="1" ht="27.75" customHeight="1">
      <c r="A312" s="138"/>
      <c r="B312" s="139"/>
      <c r="C312" s="139"/>
      <c r="D312" s="140"/>
      <c r="E312" s="607" t="s">
        <v>55</v>
      </c>
      <c r="F312" s="607"/>
      <c r="G312" s="85" t="s">
        <v>22</v>
      </c>
      <c r="H312" s="86">
        <f>H313+H314+H315</f>
        <v>1795600.3</v>
      </c>
      <c r="I312" s="141"/>
      <c r="J312" s="142"/>
      <c r="K312" s="142"/>
      <c r="L312" s="143"/>
    </row>
    <row r="313" spans="1:12" s="144" customFormat="1" ht="27.75" customHeight="1">
      <c r="A313" s="138"/>
      <c r="B313" s="139"/>
      <c r="C313" s="139"/>
      <c r="D313" s="140"/>
      <c r="E313" s="145"/>
      <c r="F313" s="304"/>
      <c r="G313" s="81" t="s">
        <v>11</v>
      </c>
      <c r="H313" s="86">
        <f>H174+H189+H198+H207+H216+H226+H235+H243+H251+H259+H271+H283+H287</f>
        <v>568896.69999999995</v>
      </c>
      <c r="I313" s="141"/>
      <c r="J313" s="142"/>
      <c r="K313" s="142"/>
      <c r="L313" s="143"/>
    </row>
    <row r="314" spans="1:12" s="144" customFormat="1" ht="27.75" customHeight="1">
      <c r="A314" s="138"/>
      <c r="B314" s="139"/>
      <c r="C314" s="139"/>
      <c r="D314" s="140"/>
      <c r="E314" s="145"/>
      <c r="F314" s="304"/>
      <c r="G314" s="81" t="s">
        <v>12</v>
      </c>
      <c r="H314" s="86">
        <f>H175+H190+H199+H208+H217+H227+H236+H244+H252+H260+H272+H284+H288</f>
        <v>597439.60000000009</v>
      </c>
      <c r="I314" s="141"/>
      <c r="J314" s="142"/>
      <c r="K314" s="142"/>
      <c r="L314" s="143"/>
    </row>
    <row r="315" spans="1:12" s="144" customFormat="1" ht="27.75" customHeight="1">
      <c r="A315" s="138"/>
      <c r="B315" s="139"/>
      <c r="C315" s="139"/>
      <c r="D315" s="140"/>
      <c r="E315" s="145"/>
      <c r="F315" s="304"/>
      <c r="G315" s="81" t="s">
        <v>13</v>
      </c>
      <c r="H315" s="86">
        <f>H176+H191+H200+H209+H218+H228+H237+H245+H253+H261+H273+H285+H289</f>
        <v>629264</v>
      </c>
      <c r="I315" s="141"/>
      <c r="J315" s="142"/>
      <c r="K315" s="142"/>
      <c r="L315" s="143"/>
    </row>
    <row r="316" spans="1:12" s="144" customFormat="1" ht="27.75" customHeight="1">
      <c r="A316" s="138"/>
      <c r="B316" s="139"/>
      <c r="C316" s="139"/>
      <c r="D316" s="140"/>
      <c r="E316" s="145"/>
      <c r="F316" s="304" t="s">
        <v>73</v>
      </c>
      <c r="G316" s="85" t="s">
        <v>22</v>
      </c>
      <c r="H316" s="86">
        <f>H317+H318+H319</f>
        <v>61407.899999999994</v>
      </c>
      <c r="I316" s="141"/>
      <c r="J316" s="142"/>
      <c r="K316" s="142"/>
      <c r="L316" s="143"/>
    </row>
    <row r="317" spans="1:12" s="144" customFormat="1" ht="27.75" customHeight="1">
      <c r="A317" s="138"/>
      <c r="B317" s="139"/>
      <c r="C317" s="139"/>
      <c r="D317" s="140"/>
      <c r="E317" s="145"/>
      <c r="F317" s="246"/>
      <c r="G317" s="81" t="s">
        <v>11</v>
      </c>
      <c r="H317" s="86">
        <f>H275</f>
        <v>19421.8</v>
      </c>
      <c r="I317" s="141"/>
      <c r="J317" s="142"/>
      <c r="K317" s="142"/>
      <c r="L317" s="143"/>
    </row>
    <row r="318" spans="1:12" s="144" customFormat="1" ht="27.75" customHeight="1">
      <c r="A318" s="138"/>
      <c r="B318" s="139"/>
      <c r="C318" s="139"/>
      <c r="D318" s="140"/>
      <c r="E318" s="145"/>
      <c r="F318" s="246"/>
      <c r="G318" s="81" t="s">
        <v>12</v>
      </c>
      <c r="H318" s="86">
        <f>H276</f>
        <v>20451.099999999999</v>
      </c>
      <c r="I318" s="141"/>
      <c r="J318" s="142"/>
      <c r="K318" s="142"/>
      <c r="L318" s="143"/>
    </row>
    <row r="319" spans="1:12" s="144" customFormat="1" ht="27.75" customHeight="1">
      <c r="A319" s="305"/>
      <c r="B319" s="306"/>
      <c r="C319" s="306"/>
      <c r="D319" s="307"/>
      <c r="E319" s="308"/>
      <c r="F319" s="309"/>
      <c r="G319" s="101" t="s">
        <v>13</v>
      </c>
      <c r="H319" s="130">
        <f>H277</f>
        <v>21535</v>
      </c>
      <c r="I319" s="310"/>
      <c r="J319" s="311"/>
      <c r="K319" s="311"/>
      <c r="L319" s="312"/>
    </row>
    <row r="320" spans="1:12" s="144" customFormat="1" ht="31.5" customHeight="1">
      <c r="A320" s="608" t="s">
        <v>196</v>
      </c>
      <c r="B320" s="564"/>
      <c r="C320" s="564"/>
      <c r="D320" s="564"/>
      <c r="E320" s="564"/>
      <c r="F320" s="564"/>
      <c r="G320" s="564"/>
      <c r="H320" s="564"/>
      <c r="I320" s="561"/>
      <c r="J320" s="561"/>
      <c r="K320" s="561"/>
      <c r="L320" s="609"/>
    </row>
    <row r="321" spans="1:12" s="144" customFormat="1" ht="23.25" customHeight="1">
      <c r="A321" s="574"/>
      <c r="B321" s="574" t="s">
        <v>197</v>
      </c>
      <c r="C321" s="568" t="s">
        <v>198</v>
      </c>
      <c r="D321" s="574" t="s">
        <v>19</v>
      </c>
      <c r="E321" s="568" t="s">
        <v>113</v>
      </c>
      <c r="F321" s="599" t="s">
        <v>40</v>
      </c>
      <c r="G321" s="7" t="s">
        <v>22</v>
      </c>
      <c r="H321" s="8">
        <f>H322+H323+H324</f>
        <v>39024.699999999997</v>
      </c>
      <c r="I321" s="579" t="s">
        <v>23</v>
      </c>
      <c r="J321" s="579"/>
      <c r="K321" s="579"/>
      <c r="L321" s="580"/>
    </row>
    <row r="322" spans="1:12" s="144" customFormat="1" ht="29.25" customHeight="1">
      <c r="A322" s="575"/>
      <c r="B322" s="575"/>
      <c r="C322" s="569"/>
      <c r="D322" s="575"/>
      <c r="E322" s="569"/>
      <c r="F322" s="600"/>
      <c r="G322" s="14" t="s">
        <v>11</v>
      </c>
      <c r="H322" s="88">
        <v>12342.5</v>
      </c>
      <c r="I322" s="117" t="s">
        <v>35</v>
      </c>
      <c r="J322" s="17">
        <f>H322</f>
        <v>12342.5</v>
      </c>
      <c r="K322" s="18">
        <f>H323</f>
        <v>12996.7</v>
      </c>
      <c r="L322" s="18">
        <f>H324</f>
        <v>13685.5</v>
      </c>
    </row>
    <row r="323" spans="1:12" s="144" customFormat="1" ht="24" customHeight="1">
      <c r="A323" s="575"/>
      <c r="B323" s="575"/>
      <c r="C323" s="569"/>
      <c r="D323" s="197"/>
      <c r="E323" s="198"/>
      <c r="F323" s="246"/>
      <c r="G323" s="14" t="s">
        <v>12</v>
      </c>
      <c r="H323" s="88">
        <v>12996.7</v>
      </c>
      <c r="I323" s="313" t="s">
        <v>25</v>
      </c>
      <c r="J323" s="313"/>
      <c r="K323" s="313"/>
      <c r="L323" s="314"/>
    </row>
    <row r="324" spans="1:12" s="144" customFormat="1" ht="43.5" customHeight="1">
      <c r="A324" s="575"/>
      <c r="B324" s="575"/>
      <c r="C324" s="569"/>
      <c r="D324" s="197"/>
      <c r="E324" s="198"/>
      <c r="F324" s="246"/>
      <c r="G324" s="14" t="s">
        <v>13</v>
      </c>
      <c r="H324" s="88">
        <v>13685.5</v>
      </c>
      <c r="I324" s="117" t="s">
        <v>199</v>
      </c>
      <c r="J324" s="21">
        <v>332</v>
      </c>
      <c r="K324" s="22">
        <v>349</v>
      </c>
      <c r="L324" s="22">
        <v>367</v>
      </c>
    </row>
    <row r="325" spans="1:12" s="144" customFormat="1" ht="19.5" customHeight="1">
      <c r="A325" s="575"/>
      <c r="B325" s="575"/>
      <c r="C325" s="569"/>
      <c r="D325" s="197"/>
      <c r="E325" s="198"/>
      <c r="F325" s="246"/>
      <c r="G325" s="192"/>
      <c r="H325" s="193"/>
      <c r="I325" s="117" t="s">
        <v>200</v>
      </c>
      <c r="J325" s="26">
        <v>240352</v>
      </c>
      <c r="K325" s="27">
        <v>255479</v>
      </c>
      <c r="L325" s="27">
        <v>269020</v>
      </c>
    </row>
    <row r="326" spans="1:12" s="144" customFormat="1" ht="29.25" customHeight="1">
      <c r="A326" s="610"/>
      <c r="B326" s="610"/>
      <c r="C326" s="578"/>
      <c r="D326" s="250"/>
      <c r="E326" s="249"/>
      <c r="F326" s="251"/>
      <c r="G326" s="202"/>
      <c r="H326" s="203"/>
      <c r="I326" s="313" t="s">
        <v>28</v>
      </c>
      <c r="J326" s="313"/>
      <c r="K326" s="313"/>
      <c r="L326" s="314"/>
    </row>
    <row r="327" spans="1:12" s="144" customFormat="1" ht="48.95" customHeight="1">
      <c r="A327" s="460"/>
      <c r="B327" s="460"/>
      <c r="C327" s="460"/>
      <c r="D327" s="294"/>
      <c r="E327" s="461"/>
      <c r="F327" s="422"/>
      <c r="G327" s="472"/>
      <c r="H327" s="473"/>
      <c r="I327" s="117" t="s">
        <v>201</v>
      </c>
      <c r="J327" s="33">
        <f>(J322/J324)</f>
        <v>37.17620481927711</v>
      </c>
      <c r="K327" s="33">
        <f>(K322/K324)</f>
        <v>37.239828080229231</v>
      </c>
      <c r="L327" s="33">
        <f>(L322/L324)</f>
        <v>37.290190735694821</v>
      </c>
    </row>
    <row r="328" spans="1:12" s="144" customFormat="1" ht="44.25" customHeight="1">
      <c r="A328" s="231"/>
      <c r="B328" s="231"/>
      <c r="C328" s="289"/>
      <c r="D328" s="197"/>
      <c r="E328" s="198"/>
      <c r="F328" s="246"/>
      <c r="G328" s="192"/>
      <c r="H328" s="193"/>
      <c r="I328" s="117" t="s">
        <v>202</v>
      </c>
      <c r="J328" s="33">
        <f>(J322/J325)</f>
        <v>5.1351767407801889E-2</v>
      </c>
      <c r="K328" s="33">
        <f>(K322/K325)</f>
        <v>5.0871891623186255E-2</v>
      </c>
      <c r="L328" s="33">
        <f>(L322/L325)</f>
        <v>5.0871682402795333E-2</v>
      </c>
    </row>
    <row r="329" spans="1:12" s="144" customFormat="1" ht="21.75" customHeight="1">
      <c r="A329" s="231"/>
      <c r="B329" s="231"/>
      <c r="C329" s="289"/>
      <c r="D329" s="197"/>
      <c r="E329" s="198"/>
      <c r="F329" s="246"/>
      <c r="G329" s="192"/>
      <c r="H329" s="193"/>
      <c r="I329" s="313" t="s">
        <v>30</v>
      </c>
      <c r="J329" s="313"/>
      <c r="K329" s="313"/>
      <c r="L329" s="314"/>
    </row>
    <row r="330" spans="1:12" s="144" customFormat="1" ht="33" customHeight="1">
      <c r="A330" s="236"/>
      <c r="B330" s="236"/>
      <c r="C330" s="290"/>
      <c r="D330" s="250"/>
      <c r="E330" s="249"/>
      <c r="F330" s="251"/>
      <c r="G330" s="202"/>
      <c r="H330" s="203"/>
      <c r="I330" s="210" t="s">
        <v>203</v>
      </c>
      <c r="J330" s="17">
        <v>100</v>
      </c>
      <c r="K330" s="18">
        <v>105.3</v>
      </c>
      <c r="L330" s="18">
        <v>105.3</v>
      </c>
    </row>
    <row r="331" spans="1:12" s="144" customFormat="1" ht="24.75" customHeight="1">
      <c r="A331" s="583"/>
      <c r="B331" s="568"/>
      <c r="C331" s="568" t="s">
        <v>204</v>
      </c>
      <c r="D331" s="566" t="s">
        <v>19</v>
      </c>
      <c r="E331" s="568" t="s">
        <v>205</v>
      </c>
      <c r="F331" s="599" t="s">
        <v>206</v>
      </c>
      <c r="G331" s="7" t="s">
        <v>22</v>
      </c>
      <c r="H331" s="8">
        <f>H332+H333+H334</f>
        <v>35273.800000000003</v>
      </c>
      <c r="I331" s="579" t="s">
        <v>23</v>
      </c>
      <c r="J331" s="579"/>
      <c r="K331" s="579"/>
      <c r="L331" s="580"/>
    </row>
    <row r="332" spans="1:12" s="144" customFormat="1" ht="33" customHeight="1">
      <c r="A332" s="585"/>
      <c r="B332" s="569"/>
      <c r="C332" s="569"/>
      <c r="D332" s="567"/>
      <c r="E332" s="569"/>
      <c r="F332" s="600"/>
      <c r="G332" s="14" t="s">
        <v>11</v>
      </c>
      <c r="H332" s="88">
        <v>11156.2</v>
      </c>
      <c r="I332" s="117" t="s">
        <v>35</v>
      </c>
      <c r="J332" s="17">
        <f>H332</f>
        <v>11156.2</v>
      </c>
      <c r="K332" s="18">
        <f>H333</f>
        <v>11747.5</v>
      </c>
      <c r="L332" s="18">
        <f>H334</f>
        <v>12370.1</v>
      </c>
    </row>
    <row r="333" spans="1:12" s="144" customFormat="1" ht="28.5" customHeight="1">
      <c r="A333" s="585"/>
      <c r="B333" s="569"/>
      <c r="C333" s="569"/>
      <c r="D333" s="299"/>
      <c r="E333" s="569"/>
      <c r="F333" s="246"/>
      <c r="G333" s="14" t="s">
        <v>12</v>
      </c>
      <c r="H333" s="88">
        <v>11747.5</v>
      </c>
      <c r="I333" s="313" t="s">
        <v>25</v>
      </c>
      <c r="J333" s="313"/>
      <c r="K333" s="313"/>
      <c r="L333" s="314"/>
    </row>
    <row r="334" spans="1:12" s="144" customFormat="1" ht="43.5" customHeight="1">
      <c r="A334" s="183"/>
      <c r="B334" s="569"/>
      <c r="C334" s="569"/>
      <c r="D334" s="299"/>
      <c r="E334" s="569"/>
      <c r="F334" s="246"/>
      <c r="G334" s="14" t="s">
        <v>13</v>
      </c>
      <c r="H334" s="88">
        <v>12370.1</v>
      </c>
      <c r="I334" s="117" t="s">
        <v>207</v>
      </c>
      <c r="J334" s="21">
        <v>150</v>
      </c>
      <c r="K334" s="22">
        <v>158</v>
      </c>
      <c r="L334" s="22">
        <v>166</v>
      </c>
    </row>
    <row r="335" spans="1:12" s="144" customFormat="1" ht="44.25" customHeight="1">
      <c r="A335" s="183"/>
      <c r="B335" s="569"/>
      <c r="C335" s="569"/>
      <c r="D335" s="299"/>
      <c r="E335" s="569"/>
      <c r="F335" s="246"/>
      <c r="G335" s="14"/>
      <c r="H335" s="88"/>
      <c r="I335" s="117" t="s">
        <v>208</v>
      </c>
      <c r="J335" s="26">
        <v>20000</v>
      </c>
      <c r="K335" s="27">
        <v>21060</v>
      </c>
      <c r="L335" s="27">
        <v>22176</v>
      </c>
    </row>
    <row r="336" spans="1:12" s="144" customFormat="1" ht="36" customHeight="1">
      <c r="A336" s="183"/>
      <c r="B336" s="569"/>
      <c r="C336" s="569"/>
      <c r="D336" s="299"/>
      <c r="E336" s="569"/>
      <c r="F336" s="246"/>
      <c r="G336" s="192"/>
      <c r="H336" s="193"/>
      <c r="I336" s="313" t="s">
        <v>28</v>
      </c>
      <c r="J336" s="313"/>
      <c r="K336" s="313"/>
      <c r="L336" s="314"/>
    </row>
    <row r="337" spans="1:12" s="144" customFormat="1" ht="42.75" customHeight="1">
      <c r="A337" s="183"/>
      <c r="B337" s="569"/>
      <c r="C337" s="569"/>
      <c r="D337" s="299"/>
      <c r="E337" s="569"/>
      <c r="F337" s="246"/>
      <c r="G337" s="192"/>
      <c r="H337" s="193"/>
      <c r="I337" s="117" t="s">
        <v>209</v>
      </c>
      <c r="J337" s="315">
        <f>(J332/J334)</f>
        <v>74.37466666666667</v>
      </c>
      <c r="K337" s="315">
        <f>(K332/K334)</f>
        <v>74.351265822784811</v>
      </c>
      <c r="L337" s="315">
        <f>(L332/L334)</f>
        <v>74.518674698795181</v>
      </c>
    </row>
    <row r="338" spans="1:12" s="144" customFormat="1" ht="38.25" customHeight="1">
      <c r="A338" s="183"/>
      <c r="B338" s="569"/>
      <c r="C338" s="569"/>
      <c r="D338" s="299"/>
      <c r="E338" s="569"/>
      <c r="F338" s="246"/>
      <c r="G338" s="192"/>
      <c r="H338" s="193"/>
      <c r="I338" s="117" t="s">
        <v>210</v>
      </c>
      <c r="J338" s="33">
        <f>(J332/J335)</f>
        <v>0.55781000000000003</v>
      </c>
      <c r="K338" s="33">
        <f>(K332/K335)</f>
        <v>0.55781101614434947</v>
      </c>
      <c r="L338" s="33">
        <f>(L332/L335)</f>
        <v>0.55781475468975472</v>
      </c>
    </row>
    <row r="339" spans="1:12" s="144" customFormat="1" ht="24" customHeight="1">
      <c r="A339" s="183"/>
      <c r="B339" s="198"/>
      <c r="C339" s="569"/>
      <c r="D339" s="299"/>
      <c r="E339" s="569"/>
      <c r="F339" s="246"/>
      <c r="G339" s="192"/>
      <c r="H339" s="193"/>
      <c r="I339" s="313" t="s">
        <v>30</v>
      </c>
      <c r="J339" s="313"/>
      <c r="K339" s="313"/>
      <c r="L339" s="314"/>
    </row>
    <row r="340" spans="1:12" s="144" customFormat="1" ht="53.25" customHeight="1">
      <c r="A340" s="291"/>
      <c r="B340" s="292"/>
      <c r="C340" s="578"/>
      <c r="D340" s="440"/>
      <c r="E340" s="578"/>
      <c r="F340" s="293"/>
      <c r="G340" s="441"/>
      <c r="H340" s="442"/>
      <c r="I340" s="210" t="s">
        <v>203</v>
      </c>
      <c r="J340" s="17">
        <v>100</v>
      </c>
      <c r="K340" s="18">
        <v>105.3</v>
      </c>
      <c r="L340" s="18">
        <v>105.3</v>
      </c>
    </row>
    <row r="341" spans="1:12" s="144" customFormat="1" ht="25.5" customHeight="1">
      <c r="A341" s="583"/>
      <c r="B341" s="574"/>
      <c r="C341" s="568" t="s">
        <v>211</v>
      </c>
      <c r="D341" s="611" t="s">
        <v>19</v>
      </c>
      <c r="E341" s="568" t="s">
        <v>212</v>
      </c>
      <c r="F341" s="195" t="s">
        <v>40</v>
      </c>
      <c r="G341" s="7" t="s">
        <v>22</v>
      </c>
      <c r="H341" s="8">
        <f>H342+H343+H344</f>
        <v>4742.7</v>
      </c>
      <c r="I341" s="579" t="s">
        <v>23</v>
      </c>
      <c r="J341" s="579"/>
      <c r="K341" s="579"/>
      <c r="L341" s="580"/>
    </row>
    <row r="342" spans="1:12" s="144" customFormat="1" ht="22.5" customHeight="1">
      <c r="A342" s="585"/>
      <c r="B342" s="575"/>
      <c r="C342" s="569"/>
      <c r="D342" s="612"/>
      <c r="E342" s="569"/>
      <c r="F342" s="287"/>
      <c r="G342" s="14" t="s">
        <v>11</v>
      </c>
      <c r="H342" s="88">
        <v>1500</v>
      </c>
      <c r="I342" s="117" t="s">
        <v>35</v>
      </c>
      <c r="J342" s="17">
        <f>H342</f>
        <v>1500</v>
      </c>
      <c r="K342" s="18">
        <f>H343</f>
        <v>1579.5</v>
      </c>
      <c r="L342" s="18">
        <f>H344</f>
        <v>1663.2</v>
      </c>
    </row>
    <row r="343" spans="1:12" s="144" customFormat="1" ht="18" customHeight="1">
      <c r="A343" s="585"/>
      <c r="B343" s="575"/>
      <c r="C343" s="569"/>
      <c r="D343" s="612"/>
      <c r="E343" s="569"/>
      <c r="F343" s="287"/>
      <c r="G343" s="14" t="s">
        <v>12</v>
      </c>
      <c r="H343" s="88">
        <v>1579.5</v>
      </c>
      <c r="I343" s="313" t="s">
        <v>25</v>
      </c>
      <c r="J343" s="313"/>
      <c r="K343" s="313"/>
      <c r="L343" s="314"/>
    </row>
    <row r="344" spans="1:12" s="144" customFormat="1" ht="33" customHeight="1">
      <c r="A344" s="585"/>
      <c r="B344" s="575"/>
      <c r="C344" s="569"/>
      <c r="D344" s="612"/>
      <c r="E344" s="569"/>
      <c r="F344" s="287"/>
      <c r="G344" s="14" t="s">
        <v>13</v>
      </c>
      <c r="H344" s="88">
        <v>1663.2</v>
      </c>
      <c r="I344" s="117" t="s">
        <v>199</v>
      </c>
      <c r="J344" s="21">
        <v>20</v>
      </c>
      <c r="K344" s="22">
        <v>21</v>
      </c>
      <c r="L344" s="22">
        <v>22</v>
      </c>
    </row>
    <row r="345" spans="1:12" s="144" customFormat="1" ht="36" customHeight="1">
      <c r="A345" s="289"/>
      <c r="B345" s="575"/>
      <c r="C345" s="569"/>
      <c r="D345" s="316"/>
      <c r="E345" s="289"/>
      <c r="F345" s="287"/>
      <c r="G345" s="14"/>
      <c r="H345" s="88"/>
      <c r="I345" s="117" t="s">
        <v>213</v>
      </c>
      <c r="J345" s="17">
        <v>5000</v>
      </c>
      <c r="K345" s="27">
        <v>5265</v>
      </c>
      <c r="L345" s="27">
        <v>5544</v>
      </c>
    </row>
    <row r="346" spans="1:12" s="144" customFormat="1" ht="25.5" customHeight="1">
      <c r="A346" s="282"/>
      <c r="B346" s="575"/>
      <c r="C346" s="569"/>
      <c r="D346" s="316"/>
      <c r="E346" s="317"/>
      <c r="F346" s="287"/>
      <c r="G346" s="287"/>
      <c r="H346" s="288"/>
      <c r="I346" s="313" t="s">
        <v>28</v>
      </c>
      <c r="J346" s="313"/>
      <c r="K346" s="313"/>
      <c r="L346" s="314"/>
    </row>
    <row r="347" spans="1:12" s="144" customFormat="1" ht="41.25" customHeight="1">
      <c r="A347" s="282"/>
      <c r="B347" s="575"/>
      <c r="C347" s="569"/>
      <c r="D347" s="316"/>
      <c r="E347" s="317"/>
      <c r="F347" s="287"/>
      <c r="G347" s="287"/>
      <c r="H347" s="288"/>
      <c r="I347" s="117" t="s">
        <v>214</v>
      </c>
      <c r="J347" s="315">
        <f>(J342/J344)</f>
        <v>75</v>
      </c>
      <c r="K347" s="315">
        <f>(K342/K344)</f>
        <v>75.214285714285708</v>
      </c>
      <c r="L347" s="315">
        <f>(L342/L344)</f>
        <v>75.600000000000009</v>
      </c>
    </row>
    <row r="348" spans="1:12" s="144" customFormat="1" ht="42" customHeight="1">
      <c r="A348" s="282"/>
      <c r="B348" s="575"/>
      <c r="C348" s="569"/>
      <c r="D348" s="316"/>
      <c r="E348" s="317"/>
      <c r="F348" s="287"/>
      <c r="G348" s="287"/>
      <c r="H348" s="288"/>
      <c r="I348" s="117" t="s">
        <v>202</v>
      </c>
      <c r="J348" s="315">
        <f>(J342/J345)</f>
        <v>0.3</v>
      </c>
      <c r="K348" s="315">
        <f>(K342/K345)</f>
        <v>0.3</v>
      </c>
      <c r="L348" s="315">
        <f>(L342/L345)</f>
        <v>0.3</v>
      </c>
    </row>
    <row r="349" spans="1:12" s="144" customFormat="1" ht="26.25" customHeight="1">
      <c r="A349" s="282"/>
      <c r="B349" s="575"/>
      <c r="C349" s="317"/>
      <c r="D349" s="316"/>
      <c r="E349" s="317"/>
      <c r="F349" s="287"/>
      <c r="G349" s="287"/>
      <c r="H349" s="288"/>
      <c r="I349" s="313" t="s">
        <v>30</v>
      </c>
      <c r="J349" s="313"/>
      <c r="K349" s="313"/>
      <c r="L349" s="314"/>
    </row>
    <row r="350" spans="1:12" s="144" customFormat="1" ht="29.25" customHeight="1">
      <c r="A350" s="291"/>
      <c r="B350" s="610"/>
      <c r="C350" s="474"/>
      <c r="D350" s="475"/>
      <c r="E350" s="474"/>
      <c r="F350" s="441"/>
      <c r="G350" s="441"/>
      <c r="H350" s="442"/>
      <c r="I350" s="210" t="s">
        <v>203</v>
      </c>
      <c r="J350" s="17">
        <v>100</v>
      </c>
      <c r="K350" s="18">
        <v>105.3</v>
      </c>
      <c r="L350" s="18">
        <v>105.3</v>
      </c>
    </row>
    <row r="351" spans="1:12" s="144" customFormat="1" ht="27.2" customHeight="1">
      <c r="A351" s="174"/>
      <c r="B351" s="175"/>
      <c r="C351" s="175"/>
      <c r="D351" s="176"/>
      <c r="E351" s="551" t="s">
        <v>65</v>
      </c>
      <c r="F351" s="613"/>
      <c r="G351" s="318" t="s">
        <v>22</v>
      </c>
      <c r="H351" s="319">
        <f>H352+H353+H354</f>
        <v>79041.2</v>
      </c>
      <c r="I351" s="320"/>
      <c r="J351" s="172"/>
      <c r="K351" s="172"/>
      <c r="L351" s="173"/>
    </row>
    <row r="352" spans="1:12" s="144" customFormat="1" ht="18.75" customHeight="1">
      <c r="A352" s="138"/>
      <c r="B352" s="139"/>
      <c r="C352" s="139"/>
      <c r="D352" s="140"/>
      <c r="E352" s="145"/>
      <c r="F352" s="321"/>
      <c r="G352" s="78" t="s">
        <v>11</v>
      </c>
      <c r="H352" s="322">
        <f>H356</f>
        <v>24998.7</v>
      </c>
      <c r="I352" s="323"/>
      <c r="J352" s="142"/>
      <c r="K352" s="142"/>
      <c r="L352" s="143"/>
    </row>
    <row r="353" spans="1:12" s="144" customFormat="1" ht="18.75" customHeight="1">
      <c r="A353" s="138"/>
      <c r="B353" s="139"/>
      <c r="C353" s="139"/>
      <c r="D353" s="140"/>
      <c r="E353" s="145"/>
      <c r="F353" s="321"/>
      <c r="G353" s="78" t="s">
        <v>12</v>
      </c>
      <c r="H353" s="322">
        <f>H357</f>
        <v>26323.7</v>
      </c>
      <c r="I353" s="323"/>
      <c r="J353" s="142"/>
      <c r="K353" s="142"/>
      <c r="L353" s="143"/>
    </row>
    <row r="354" spans="1:12" ht="18.75" customHeight="1">
      <c r="A354" s="76"/>
      <c r="B354" s="77"/>
      <c r="C354" s="570"/>
      <c r="D354" s="570"/>
      <c r="E354" s="570"/>
      <c r="F354" s="324"/>
      <c r="G354" s="78" t="s">
        <v>13</v>
      </c>
      <c r="H354" s="322">
        <f>H358</f>
        <v>27718.799999999999</v>
      </c>
      <c r="I354" s="325"/>
      <c r="J354" s="83"/>
      <c r="K354" s="83"/>
      <c r="L354" s="84"/>
    </row>
    <row r="355" spans="1:12" s="144" customFormat="1" ht="18" customHeight="1">
      <c r="A355" s="138"/>
      <c r="B355" s="139"/>
      <c r="C355" s="139"/>
      <c r="D355" s="140"/>
      <c r="E355" s="614" t="s">
        <v>94</v>
      </c>
      <c r="F355" s="615"/>
      <c r="G355" s="326" t="s">
        <v>22</v>
      </c>
      <c r="H355" s="322">
        <f>H356+H357+H358</f>
        <v>79041.2</v>
      </c>
      <c r="I355" s="323"/>
      <c r="J355" s="142"/>
      <c r="K355" s="142"/>
      <c r="L355" s="143"/>
    </row>
    <row r="356" spans="1:12" s="144" customFormat="1" ht="18" customHeight="1">
      <c r="A356" s="138"/>
      <c r="B356" s="139"/>
      <c r="C356" s="139"/>
      <c r="D356" s="140"/>
      <c r="E356" s="145"/>
      <c r="F356" s="321"/>
      <c r="G356" s="78" t="s">
        <v>11</v>
      </c>
      <c r="H356" s="322">
        <f>H322+H332+H342</f>
        <v>24998.7</v>
      </c>
      <c r="I356" s="323"/>
      <c r="J356" s="142"/>
      <c r="K356" s="142"/>
      <c r="L356" s="143"/>
    </row>
    <row r="357" spans="1:12" s="144" customFormat="1" ht="18" customHeight="1">
      <c r="A357" s="138"/>
      <c r="B357" s="139"/>
      <c r="C357" s="139"/>
      <c r="D357" s="140"/>
      <c r="E357" s="145"/>
      <c r="F357" s="321"/>
      <c r="G357" s="78" t="s">
        <v>12</v>
      </c>
      <c r="H357" s="322">
        <f>H323+H333+H343</f>
        <v>26323.7</v>
      </c>
      <c r="I357" s="323"/>
      <c r="J357" s="142"/>
      <c r="K357" s="142"/>
      <c r="L357" s="143"/>
    </row>
    <row r="358" spans="1:12" ht="18" customHeight="1">
      <c r="A358" s="96"/>
      <c r="B358" s="97"/>
      <c r="C358" s="571"/>
      <c r="D358" s="571"/>
      <c r="E358" s="571"/>
      <c r="F358" s="327"/>
      <c r="G358" s="98" t="s">
        <v>13</v>
      </c>
      <c r="H358" s="328">
        <f>H324+H334+H344</f>
        <v>27718.799999999999</v>
      </c>
      <c r="I358" s="329"/>
      <c r="J358" s="103"/>
      <c r="K358" s="103"/>
      <c r="L358" s="104"/>
    </row>
    <row r="359" spans="1:12" s="144" customFormat="1" ht="29.25" customHeight="1">
      <c r="A359" s="616" t="s">
        <v>215</v>
      </c>
      <c r="B359" s="562"/>
      <c r="C359" s="562"/>
      <c r="D359" s="562"/>
      <c r="E359" s="562"/>
      <c r="F359" s="562"/>
      <c r="G359" s="562"/>
      <c r="H359" s="562"/>
      <c r="I359" s="562"/>
      <c r="J359" s="562"/>
      <c r="K359" s="562"/>
      <c r="L359" s="617"/>
    </row>
    <row r="360" spans="1:12" s="257" customFormat="1" ht="24.75" customHeight="1">
      <c r="A360" s="568"/>
      <c r="B360" s="596" t="s">
        <v>216</v>
      </c>
      <c r="C360" s="568" t="s">
        <v>217</v>
      </c>
      <c r="D360" s="599" t="s">
        <v>19</v>
      </c>
      <c r="E360" s="511" t="s">
        <v>89</v>
      </c>
      <c r="F360" s="183" t="s">
        <v>40</v>
      </c>
      <c r="G360" s="7" t="s">
        <v>22</v>
      </c>
      <c r="H360" s="8">
        <f>H361+H362+H363</f>
        <v>316180.90000000002</v>
      </c>
      <c r="I360" s="9" t="s">
        <v>23</v>
      </c>
      <c r="J360" s="330"/>
      <c r="K360" s="331"/>
      <c r="L360" s="332"/>
    </row>
    <row r="361" spans="1:12" s="257" customFormat="1" ht="31.5" customHeight="1">
      <c r="A361" s="569"/>
      <c r="B361" s="597"/>
      <c r="C361" s="569"/>
      <c r="D361" s="600"/>
      <c r="E361" s="512"/>
      <c r="F361" s="183"/>
      <c r="G361" s="14" t="s">
        <v>11</v>
      </c>
      <c r="H361" s="88">
        <v>100000</v>
      </c>
      <c r="I361" s="199" t="s">
        <v>218</v>
      </c>
      <c r="J361" s="333">
        <f>H361</f>
        <v>100000</v>
      </c>
      <c r="K361" s="334">
        <f>H362</f>
        <v>105300</v>
      </c>
      <c r="L361" s="150">
        <f>H363</f>
        <v>110880.9</v>
      </c>
    </row>
    <row r="362" spans="1:12" s="257" customFormat="1" ht="22.5" customHeight="1">
      <c r="A362" s="569"/>
      <c r="B362" s="597"/>
      <c r="C362" s="569"/>
      <c r="D362" s="600"/>
      <c r="E362" s="12"/>
      <c r="F362" s="183"/>
      <c r="G362" s="14" t="s">
        <v>12</v>
      </c>
      <c r="H362" s="88">
        <v>105300</v>
      </c>
      <c r="I362" s="110" t="s">
        <v>219</v>
      </c>
      <c r="J362" s="159"/>
      <c r="K362" s="335"/>
      <c r="L362" s="336"/>
    </row>
    <row r="363" spans="1:12" s="257" customFormat="1" ht="23.25" customHeight="1">
      <c r="A363" s="197"/>
      <c r="B363" s="597"/>
      <c r="C363" s="569"/>
      <c r="D363" s="70"/>
      <c r="E363" s="12"/>
      <c r="F363" s="183"/>
      <c r="G363" s="14" t="s">
        <v>13</v>
      </c>
      <c r="H363" s="88">
        <v>110880.9</v>
      </c>
      <c r="I363" s="199" t="s">
        <v>220</v>
      </c>
      <c r="J363" s="225">
        <v>50</v>
      </c>
      <c r="K363" s="226">
        <v>52</v>
      </c>
      <c r="L363" s="201">
        <v>54</v>
      </c>
    </row>
    <row r="364" spans="1:12" s="257" customFormat="1" ht="16.7" customHeight="1">
      <c r="A364" s="197"/>
      <c r="B364" s="597"/>
      <c r="C364" s="569"/>
      <c r="D364" s="70"/>
      <c r="E364" s="12"/>
      <c r="F364" s="183"/>
      <c r="G364" s="183"/>
      <c r="H364" s="187"/>
      <c r="I364" s="110" t="s">
        <v>221</v>
      </c>
      <c r="J364" s="159"/>
      <c r="K364" s="335"/>
      <c r="L364" s="336"/>
    </row>
    <row r="365" spans="1:12" s="257" customFormat="1" ht="42.75" customHeight="1">
      <c r="A365" s="197"/>
      <c r="B365" s="597"/>
      <c r="C365" s="569"/>
      <c r="D365" s="70"/>
      <c r="E365" s="12"/>
      <c r="F365" s="183"/>
      <c r="G365" s="183"/>
      <c r="H365" s="187"/>
      <c r="I365" s="115" t="s">
        <v>222</v>
      </c>
      <c r="J365" s="333">
        <f>J361/J363</f>
        <v>2000</v>
      </c>
      <c r="K365" s="337">
        <f>K361/K363</f>
        <v>2025</v>
      </c>
      <c r="L365" s="337">
        <f>L361/L363</f>
        <v>2053.35</v>
      </c>
    </row>
    <row r="366" spans="1:12" s="257" customFormat="1" ht="21" customHeight="1">
      <c r="A366" s="197"/>
      <c r="B366" s="597"/>
      <c r="C366" s="198"/>
      <c r="D366" s="70"/>
      <c r="E366" s="12"/>
      <c r="F366" s="183"/>
      <c r="G366" s="183"/>
      <c r="H366" s="187"/>
      <c r="I366" s="110" t="s">
        <v>86</v>
      </c>
      <c r="J366" s="159"/>
      <c r="K366" s="335"/>
      <c r="L366" s="336"/>
    </row>
    <row r="367" spans="1:12" s="257" customFormat="1" ht="57.75" customHeight="1">
      <c r="A367" s="250"/>
      <c r="B367" s="249"/>
      <c r="C367" s="249"/>
      <c r="D367" s="73"/>
      <c r="E367" s="47"/>
      <c r="F367" s="248"/>
      <c r="G367" s="248"/>
      <c r="H367" s="295"/>
      <c r="I367" s="119" t="s">
        <v>223</v>
      </c>
      <c r="J367" s="211">
        <v>100</v>
      </c>
      <c r="K367" s="212">
        <v>105.3</v>
      </c>
      <c r="L367" s="212">
        <v>105.3</v>
      </c>
    </row>
    <row r="368" spans="1:12" s="257" customFormat="1" ht="19.5" customHeight="1">
      <c r="A368" s="574"/>
      <c r="B368" s="568"/>
      <c r="C368" s="568" t="s">
        <v>224</v>
      </c>
      <c r="D368" s="574" t="s">
        <v>19</v>
      </c>
      <c r="E368" s="568" t="s">
        <v>120</v>
      </c>
      <c r="F368" s="566" t="s">
        <v>40</v>
      </c>
      <c r="G368" s="7" t="s">
        <v>22</v>
      </c>
      <c r="H368" s="8">
        <f>H369+H370+H371</f>
        <v>12647.2</v>
      </c>
      <c r="I368" s="9" t="s">
        <v>23</v>
      </c>
      <c r="J368" s="338"/>
      <c r="K368" s="338"/>
      <c r="L368" s="339"/>
    </row>
    <row r="369" spans="1:12" s="257" customFormat="1" ht="19.5" customHeight="1">
      <c r="A369" s="575"/>
      <c r="B369" s="569"/>
      <c r="C369" s="569"/>
      <c r="D369" s="575"/>
      <c r="E369" s="569"/>
      <c r="F369" s="567"/>
      <c r="G369" s="14" t="s">
        <v>11</v>
      </c>
      <c r="H369" s="88">
        <v>4000</v>
      </c>
      <c r="I369" s="340" t="s">
        <v>218</v>
      </c>
      <c r="J369" s="333">
        <f>H369</f>
        <v>4000</v>
      </c>
      <c r="K369" s="333">
        <f>H370</f>
        <v>4212</v>
      </c>
      <c r="L369" s="337">
        <f>H371</f>
        <v>4435.2</v>
      </c>
    </row>
    <row r="370" spans="1:12" s="257" customFormat="1" ht="19.5" customHeight="1">
      <c r="A370" s="575"/>
      <c r="B370" s="569"/>
      <c r="C370" s="569"/>
      <c r="D370" s="575"/>
      <c r="E370" s="569"/>
      <c r="F370" s="183"/>
      <c r="G370" s="14" t="s">
        <v>12</v>
      </c>
      <c r="H370" s="88">
        <v>4212</v>
      </c>
      <c r="I370" s="20" t="s">
        <v>219</v>
      </c>
      <c r="J370" s="159"/>
      <c r="K370" s="159"/>
      <c r="L370" s="160"/>
    </row>
    <row r="371" spans="1:12" s="257" customFormat="1" ht="33.75" customHeight="1">
      <c r="A371" s="575"/>
      <c r="B371" s="569"/>
      <c r="C371" s="569"/>
      <c r="D371" s="575"/>
      <c r="E371" s="569"/>
      <c r="F371" s="183"/>
      <c r="G371" s="14" t="s">
        <v>13</v>
      </c>
      <c r="H371" s="88">
        <v>4435.2</v>
      </c>
      <c r="I371" s="341" t="s">
        <v>225</v>
      </c>
      <c r="J371" s="333">
        <v>120</v>
      </c>
      <c r="K371" s="337">
        <v>126</v>
      </c>
      <c r="L371" s="337">
        <v>133</v>
      </c>
    </row>
    <row r="372" spans="1:12" s="257" customFormat="1" ht="19.5" customHeight="1">
      <c r="A372" s="575"/>
      <c r="B372" s="569"/>
      <c r="C372" s="569"/>
      <c r="D372" s="575"/>
      <c r="E372" s="569"/>
      <c r="F372" s="183"/>
      <c r="G372" s="183"/>
      <c r="H372" s="187"/>
      <c r="I372" s="20" t="s">
        <v>221</v>
      </c>
      <c r="J372" s="159"/>
      <c r="K372" s="159"/>
      <c r="L372" s="160"/>
    </row>
    <row r="373" spans="1:12" s="257" customFormat="1" ht="30" customHeight="1">
      <c r="A373" s="575"/>
      <c r="B373" s="569"/>
      <c r="C373" s="569"/>
      <c r="D373" s="575"/>
      <c r="E373" s="569"/>
      <c r="F373" s="183"/>
      <c r="G373" s="183"/>
      <c r="H373" s="187"/>
      <c r="I373" s="341" t="s">
        <v>226</v>
      </c>
      <c r="J373" s="333">
        <f>(J369/J371)</f>
        <v>33.333333333333336</v>
      </c>
      <c r="K373" s="333">
        <f>(K369/K371)</f>
        <v>33.428571428571431</v>
      </c>
      <c r="L373" s="333">
        <f>(L369/L371)</f>
        <v>33.347368421052629</v>
      </c>
    </row>
    <row r="374" spans="1:12" s="257" customFormat="1" ht="22.5" customHeight="1">
      <c r="A374" s="197"/>
      <c r="B374" s="569"/>
      <c r="C374" s="569"/>
      <c r="D374" s="197"/>
      <c r="E374" s="198"/>
      <c r="F374" s="183"/>
      <c r="G374" s="183"/>
      <c r="H374" s="187"/>
      <c r="I374" s="20" t="s">
        <v>86</v>
      </c>
      <c r="J374" s="159"/>
      <c r="K374" s="159"/>
      <c r="L374" s="160"/>
    </row>
    <row r="375" spans="1:12" s="257" customFormat="1" ht="41.25" customHeight="1">
      <c r="A375" s="250"/>
      <c r="B375" s="249"/>
      <c r="C375" s="578"/>
      <c r="D375" s="250"/>
      <c r="E375" s="249"/>
      <c r="F375" s="248"/>
      <c r="G375" s="248"/>
      <c r="H375" s="295"/>
      <c r="I375" s="342" t="s">
        <v>87</v>
      </c>
      <c r="J375" s="343">
        <v>100</v>
      </c>
      <c r="K375" s="344">
        <v>105.3</v>
      </c>
      <c r="L375" s="344">
        <v>105.3</v>
      </c>
    </row>
    <row r="376" spans="1:12" s="144" customFormat="1" ht="28.5" customHeight="1">
      <c r="A376" s="476"/>
      <c r="B376" s="460"/>
      <c r="C376" s="568" t="s">
        <v>227</v>
      </c>
      <c r="D376" s="574" t="s">
        <v>19</v>
      </c>
      <c r="E376" s="568" t="s">
        <v>228</v>
      </c>
      <c r="F376" s="345"/>
      <c r="G376" s="260" t="s">
        <v>22</v>
      </c>
      <c r="H376" s="8">
        <f>H377+H378+H379</f>
        <v>398948</v>
      </c>
      <c r="I376" s="9" t="s">
        <v>23</v>
      </c>
      <c r="J376" s="338"/>
      <c r="K376" s="338"/>
      <c r="L376" s="339"/>
    </row>
    <row r="377" spans="1:12" s="144" customFormat="1" ht="24.75" customHeight="1">
      <c r="A377" s="477"/>
      <c r="B377" s="231"/>
      <c r="C377" s="569"/>
      <c r="D377" s="575"/>
      <c r="E377" s="569"/>
      <c r="F377" s="346"/>
      <c r="G377" s="79" t="s">
        <v>11</v>
      </c>
      <c r="H377" s="88">
        <f>H381+H385</f>
        <v>126177.1</v>
      </c>
      <c r="I377" s="340" t="s">
        <v>218</v>
      </c>
      <c r="J377" s="333">
        <f>H377</f>
        <v>126177.1</v>
      </c>
      <c r="K377" s="337">
        <f>H378</f>
        <v>132864.5</v>
      </c>
      <c r="L377" s="337">
        <f>H379</f>
        <v>139906.4</v>
      </c>
    </row>
    <row r="378" spans="1:12" s="144" customFormat="1" ht="18" customHeight="1">
      <c r="A378" s="477"/>
      <c r="B378" s="231"/>
      <c r="C378" s="569"/>
      <c r="D378" s="183"/>
      <c r="E378" s="569"/>
      <c r="F378" s="346"/>
      <c r="G378" s="79" t="s">
        <v>12</v>
      </c>
      <c r="H378" s="88">
        <f>H382+H386</f>
        <v>132864.5</v>
      </c>
      <c r="I378" s="20" t="s">
        <v>219</v>
      </c>
      <c r="J378" s="159"/>
      <c r="K378" s="159"/>
      <c r="L378" s="160"/>
    </row>
    <row r="379" spans="1:12" s="144" customFormat="1" ht="20.25" customHeight="1">
      <c r="A379" s="477"/>
      <c r="B379" s="231"/>
      <c r="C379" s="569"/>
      <c r="D379" s="183"/>
      <c r="E379" s="569"/>
      <c r="F379" s="197"/>
      <c r="G379" s="79" t="s">
        <v>13</v>
      </c>
      <c r="H379" s="88">
        <f>H383+H387</f>
        <v>139906.4</v>
      </c>
      <c r="I379" s="32" t="s">
        <v>229</v>
      </c>
      <c r="J379" s="160">
        <v>13</v>
      </c>
      <c r="K379" s="347">
        <v>14</v>
      </c>
      <c r="L379" s="347">
        <v>15</v>
      </c>
    </row>
    <row r="380" spans="1:12" s="144" customFormat="1" ht="34.700000000000003" customHeight="1">
      <c r="A380" s="477"/>
      <c r="B380" s="231"/>
      <c r="C380" s="569"/>
      <c r="D380" s="183"/>
      <c r="E380" s="569"/>
      <c r="F380" s="346" t="s">
        <v>230</v>
      </c>
      <c r="G380" s="270" t="s">
        <v>22</v>
      </c>
      <c r="H380" s="88">
        <f>H381+H382+H383</f>
        <v>375677</v>
      </c>
      <c r="I380" s="32" t="s">
        <v>231</v>
      </c>
      <c r="J380" s="160">
        <v>8000</v>
      </c>
      <c r="K380" s="347">
        <v>8424</v>
      </c>
      <c r="L380" s="347">
        <v>8870</v>
      </c>
    </row>
    <row r="381" spans="1:12" s="144" customFormat="1" ht="22.5" customHeight="1">
      <c r="A381" s="477"/>
      <c r="B381" s="231"/>
      <c r="C381" s="569"/>
      <c r="D381" s="183"/>
      <c r="E381" s="569"/>
      <c r="F381" s="197"/>
      <c r="G381" s="79" t="s">
        <v>11</v>
      </c>
      <c r="H381" s="88">
        <v>118817.1</v>
      </c>
      <c r="I381" s="20" t="s">
        <v>221</v>
      </c>
      <c r="J381" s="159"/>
      <c r="K381" s="159"/>
      <c r="L381" s="160"/>
    </row>
    <row r="382" spans="1:12" s="144" customFormat="1" ht="42" customHeight="1">
      <c r="A382" s="478"/>
      <c r="B382" s="236"/>
      <c r="C382" s="578"/>
      <c r="D382" s="248"/>
      <c r="E382" s="578"/>
      <c r="F382" s="250"/>
      <c r="G382" s="99" t="s">
        <v>12</v>
      </c>
      <c r="H382" s="278">
        <v>125114.4</v>
      </c>
      <c r="I382" s="342" t="s">
        <v>232</v>
      </c>
      <c r="J382" s="343">
        <f>J377/J379</f>
        <v>9705.9307692307702</v>
      </c>
      <c r="K382" s="343">
        <f>K377/K379</f>
        <v>9490.3214285714294</v>
      </c>
      <c r="L382" s="343">
        <f>L377/L379</f>
        <v>9327.0933333333323</v>
      </c>
    </row>
    <row r="383" spans="1:12" s="144" customFormat="1" ht="22.5" customHeight="1">
      <c r="A383" s="476"/>
      <c r="B383" s="460"/>
      <c r="C383" s="460"/>
      <c r="D383" s="195"/>
      <c r="E383" s="479"/>
      <c r="F383" s="345"/>
      <c r="G383" s="471" t="s">
        <v>13</v>
      </c>
      <c r="H383" s="480">
        <v>131745.5</v>
      </c>
      <c r="I383" s="20" t="s">
        <v>86</v>
      </c>
      <c r="J383" s="159"/>
      <c r="K383" s="159"/>
      <c r="L383" s="160"/>
    </row>
    <row r="384" spans="1:12" s="144" customFormat="1" ht="32.25" customHeight="1">
      <c r="A384" s="477"/>
      <c r="B384" s="231"/>
      <c r="C384" s="231"/>
      <c r="D384" s="183"/>
      <c r="E384" s="289"/>
      <c r="F384" s="346" t="s">
        <v>73</v>
      </c>
      <c r="G384" s="270" t="s">
        <v>22</v>
      </c>
      <c r="H384" s="348">
        <f>H385+H386+H387</f>
        <v>23271</v>
      </c>
      <c r="I384" s="32" t="s">
        <v>233</v>
      </c>
      <c r="J384" s="347">
        <v>100</v>
      </c>
      <c r="K384" s="347">
        <v>100</v>
      </c>
      <c r="L384" s="347">
        <v>100</v>
      </c>
    </row>
    <row r="385" spans="1:12" s="144" customFormat="1" ht="22.5" customHeight="1">
      <c r="A385" s="477"/>
      <c r="B385" s="231"/>
      <c r="C385" s="231"/>
      <c r="D385" s="183"/>
      <c r="E385" s="289"/>
      <c r="F385" s="346"/>
      <c r="G385" s="79" t="s">
        <v>11</v>
      </c>
      <c r="H385" s="348">
        <v>7360</v>
      </c>
      <c r="I385" s="349"/>
      <c r="J385" s="350"/>
      <c r="K385" s="350"/>
      <c r="L385" s="333"/>
    </row>
    <row r="386" spans="1:12" s="144" customFormat="1" ht="22.5" customHeight="1">
      <c r="A386" s="477"/>
      <c r="B386" s="231"/>
      <c r="C386" s="231"/>
      <c r="D386" s="183"/>
      <c r="E386" s="289"/>
      <c r="F386" s="197"/>
      <c r="G386" s="79" t="s">
        <v>12</v>
      </c>
      <c r="H386" s="348">
        <v>7750.1</v>
      </c>
      <c r="I386" s="349"/>
      <c r="J386" s="350"/>
      <c r="K386" s="350"/>
      <c r="L386" s="333"/>
    </row>
    <row r="387" spans="1:12" s="144" customFormat="1" ht="22.5" customHeight="1">
      <c r="A387" s="478"/>
      <c r="B387" s="236"/>
      <c r="C387" s="236"/>
      <c r="D387" s="248"/>
      <c r="E387" s="290"/>
      <c r="F387" s="250"/>
      <c r="G387" s="99" t="s">
        <v>13</v>
      </c>
      <c r="H387" s="481">
        <v>8160.9</v>
      </c>
      <c r="I387" s="351"/>
      <c r="J387" s="352"/>
      <c r="K387" s="352"/>
      <c r="L387" s="343"/>
    </row>
    <row r="388" spans="1:12" ht="19.5" customHeight="1">
      <c r="A388" s="353"/>
      <c r="B388" s="137"/>
      <c r="C388" s="137"/>
      <c r="D388" s="542" t="s">
        <v>75</v>
      </c>
      <c r="E388" s="542"/>
      <c r="F388" s="542"/>
      <c r="G388" s="74" t="s">
        <v>22</v>
      </c>
      <c r="H388" s="75">
        <f>H389+H390+H391</f>
        <v>727776.1</v>
      </c>
      <c r="I388" s="124"/>
      <c r="J388" s="124"/>
      <c r="K388" s="124"/>
      <c r="L388" s="354"/>
    </row>
    <row r="389" spans="1:12" ht="19.5" customHeight="1">
      <c r="A389" s="355"/>
      <c r="B389" s="95"/>
      <c r="C389" s="95"/>
      <c r="D389" s="78"/>
      <c r="E389" s="78"/>
      <c r="F389" s="322"/>
      <c r="G389" s="81" t="s">
        <v>11</v>
      </c>
      <c r="H389" s="86">
        <f>H393+H397</f>
        <v>230177.1</v>
      </c>
      <c r="I389" s="83"/>
      <c r="J389" s="83"/>
      <c r="K389" s="83"/>
      <c r="L389" s="356"/>
    </row>
    <row r="390" spans="1:12" ht="19.5" customHeight="1">
      <c r="A390" s="355"/>
      <c r="B390" s="95"/>
      <c r="C390" s="95"/>
      <c r="D390" s="78"/>
      <c r="E390" s="78"/>
      <c r="F390" s="322"/>
      <c r="G390" s="81" t="s">
        <v>12</v>
      </c>
      <c r="H390" s="86">
        <f>H394+H398</f>
        <v>242376.5</v>
      </c>
      <c r="I390" s="83"/>
      <c r="J390" s="83"/>
      <c r="K390" s="83"/>
      <c r="L390" s="356"/>
    </row>
    <row r="391" spans="1:12" ht="19.5" customHeight="1">
      <c r="A391" s="355"/>
      <c r="B391" s="95"/>
      <c r="C391" s="95"/>
      <c r="D391" s="78"/>
      <c r="E391" s="78"/>
      <c r="F391" s="322"/>
      <c r="G391" s="81" t="s">
        <v>13</v>
      </c>
      <c r="H391" s="86">
        <f>H395+H399</f>
        <v>255222.49999999997</v>
      </c>
      <c r="I391" s="83"/>
      <c r="J391" s="83"/>
      <c r="K391" s="83"/>
      <c r="L391" s="356"/>
    </row>
    <row r="392" spans="1:12" ht="19.5" customHeight="1">
      <c r="A392" s="355"/>
      <c r="B392" s="95"/>
      <c r="C392" s="95"/>
      <c r="D392" s="78"/>
      <c r="E392" s="570" t="s">
        <v>55</v>
      </c>
      <c r="F392" s="570"/>
      <c r="G392" s="85" t="s">
        <v>22</v>
      </c>
      <c r="H392" s="86">
        <f>H393+H394+H395</f>
        <v>704505.1</v>
      </c>
      <c r="I392" s="83"/>
      <c r="J392" s="83"/>
      <c r="K392" s="83"/>
      <c r="L392" s="356"/>
    </row>
    <row r="393" spans="1:12" ht="19.5" customHeight="1">
      <c r="A393" s="355"/>
      <c r="B393" s="95"/>
      <c r="C393" s="95"/>
      <c r="D393" s="78"/>
      <c r="E393" s="78"/>
      <c r="F393" s="322"/>
      <c r="G393" s="81" t="s">
        <v>11</v>
      </c>
      <c r="H393" s="86">
        <f>H361+H369+H381</f>
        <v>222817.1</v>
      </c>
      <c r="I393" s="83"/>
      <c r="J393" s="83"/>
      <c r="K393" s="83"/>
      <c r="L393" s="356"/>
    </row>
    <row r="394" spans="1:12" ht="19.5" customHeight="1">
      <c r="A394" s="355"/>
      <c r="B394" s="95"/>
      <c r="C394" s="95"/>
      <c r="D394" s="78"/>
      <c r="E394" s="78"/>
      <c r="F394" s="322"/>
      <c r="G394" s="81" t="s">
        <v>12</v>
      </c>
      <c r="H394" s="86">
        <f>H362+H370+H382</f>
        <v>234626.4</v>
      </c>
      <c r="I394" s="83"/>
      <c r="J394" s="83"/>
      <c r="K394" s="83"/>
      <c r="L394" s="356"/>
    </row>
    <row r="395" spans="1:12" ht="19.5" customHeight="1">
      <c r="A395" s="355"/>
      <c r="B395" s="95"/>
      <c r="C395" s="95"/>
      <c r="D395" s="78"/>
      <c r="E395" s="78"/>
      <c r="F395" s="322"/>
      <c r="G395" s="81" t="s">
        <v>13</v>
      </c>
      <c r="H395" s="86">
        <f>H363+H371+H383</f>
        <v>247061.59999999998</v>
      </c>
      <c r="I395" s="83"/>
      <c r="J395" s="83"/>
      <c r="K395" s="83"/>
      <c r="L395" s="356"/>
    </row>
    <row r="396" spans="1:12" ht="19.5" customHeight="1">
      <c r="A396" s="355"/>
      <c r="B396" s="95"/>
      <c r="C396" s="95"/>
      <c r="D396" s="78"/>
      <c r="E396" s="570" t="s">
        <v>73</v>
      </c>
      <c r="F396" s="570"/>
      <c r="G396" s="85" t="s">
        <v>22</v>
      </c>
      <c r="H396" s="86">
        <f>H397+H398+H399</f>
        <v>23271</v>
      </c>
      <c r="I396" s="83"/>
      <c r="J396" s="83"/>
      <c r="K396" s="83"/>
      <c r="L396" s="356"/>
    </row>
    <row r="397" spans="1:12" ht="19.5" customHeight="1">
      <c r="A397" s="76"/>
      <c r="B397" s="77"/>
      <c r="C397" s="77"/>
      <c r="D397" s="78"/>
      <c r="E397" s="79"/>
      <c r="F397" s="80"/>
      <c r="G397" s="81" t="s">
        <v>11</v>
      </c>
      <c r="H397" s="86">
        <f>H385</f>
        <v>7360</v>
      </c>
      <c r="I397" s="83"/>
      <c r="J397" s="83"/>
      <c r="K397" s="83"/>
      <c r="L397" s="356"/>
    </row>
    <row r="398" spans="1:12" ht="19.5" customHeight="1">
      <c r="A398" s="76"/>
      <c r="B398" s="77"/>
      <c r="C398" s="77"/>
      <c r="D398" s="78"/>
      <c r="E398" s="79"/>
      <c r="F398" s="80"/>
      <c r="G398" s="81" t="s">
        <v>12</v>
      </c>
      <c r="H398" s="86">
        <f>H386</f>
        <v>7750.1</v>
      </c>
      <c r="I398" s="83"/>
      <c r="J398" s="83"/>
      <c r="K398" s="83"/>
      <c r="L398" s="356"/>
    </row>
    <row r="399" spans="1:12" ht="19.5" customHeight="1">
      <c r="A399" s="76"/>
      <c r="B399" s="77"/>
      <c r="C399" s="77"/>
      <c r="D399" s="78"/>
      <c r="E399" s="79"/>
      <c r="F399" s="80"/>
      <c r="G399" s="101" t="s">
        <v>13</v>
      </c>
      <c r="H399" s="130">
        <f>H387</f>
        <v>8160.9</v>
      </c>
      <c r="I399" s="83"/>
      <c r="J399" s="83"/>
      <c r="K399" s="83"/>
      <c r="L399" s="356"/>
    </row>
    <row r="400" spans="1:12" ht="19.5" customHeight="1">
      <c r="A400" s="136"/>
      <c r="B400" s="357"/>
      <c r="C400" s="357"/>
      <c r="D400" s="357"/>
      <c r="E400" s="542" t="s">
        <v>95</v>
      </c>
      <c r="F400" s="542"/>
      <c r="G400" s="85" t="s">
        <v>22</v>
      </c>
      <c r="H400" s="86">
        <f>H401+H402+H403</f>
        <v>2663825.5</v>
      </c>
      <c r="I400" s="124"/>
      <c r="J400" s="124"/>
      <c r="K400" s="124"/>
      <c r="L400" s="354"/>
    </row>
    <row r="401" spans="1:12" ht="19.5" customHeight="1">
      <c r="A401" s="76"/>
      <c r="B401" s="77"/>
      <c r="C401" s="77"/>
      <c r="D401" s="77"/>
      <c r="E401" s="77"/>
      <c r="F401" s="77"/>
      <c r="G401" s="81" t="s">
        <v>11</v>
      </c>
      <c r="H401" s="86">
        <f>H405+H409</f>
        <v>843494.29999999993</v>
      </c>
      <c r="I401" s="83"/>
      <c r="J401" s="83"/>
      <c r="K401" s="83"/>
      <c r="L401" s="356"/>
    </row>
    <row r="402" spans="1:12" ht="19.5" customHeight="1">
      <c r="A402" s="76"/>
      <c r="B402" s="77"/>
      <c r="C402" s="77"/>
      <c r="D402" s="77"/>
      <c r="E402" s="77"/>
      <c r="F402" s="77"/>
      <c r="G402" s="81" t="s">
        <v>12</v>
      </c>
      <c r="H402" s="86">
        <f>H406+H410</f>
        <v>886590.9</v>
      </c>
      <c r="I402" s="83"/>
      <c r="J402" s="83"/>
      <c r="K402" s="83"/>
      <c r="L402" s="356"/>
    </row>
    <row r="403" spans="1:12" ht="19.5" customHeight="1">
      <c r="A403" s="76"/>
      <c r="B403" s="77"/>
      <c r="C403" s="77"/>
      <c r="D403" s="77"/>
      <c r="E403" s="77"/>
      <c r="F403" s="77"/>
      <c r="G403" s="81" t="s">
        <v>13</v>
      </c>
      <c r="H403" s="86">
        <f>H407+H411</f>
        <v>933740.3</v>
      </c>
      <c r="I403" s="83"/>
      <c r="J403" s="83"/>
      <c r="K403" s="83"/>
      <c r="L403" s="356"/>
    </row>
    <row r="404" spans="1:12" ht="19.5" customHeight="1">
      <c r="A404" s="76"/>
      <c r="B404" s="77"/>
      <c r="C404" s="77"/>
      <c r="D404" s="77"/>
      <c r="E404" s="544" t="s">
        <v>55</v>
      </c>
      <c r="F404" s="544"/>
      <c r="G404" s="85" t="s">
        <v>22</v>
      </c>
      <c r="H404" s="86">
        <f>H405+H406+H407</f>
        <v>2579146.6</v>
      </c>
      <c r="I404" s="83"/>
      <c r="J404" s="83"/>
      <c r="K404" s="83"/>
      <c r="L404" s="356"/>
    </row>
    <row r="405" spans="1:12" ht="19.5" customHeight="1">
      <c r="A405" s="76"/>
      <c r="B405" s="77"/>
      <c r="C405" s="77"/>
      <c r="D405" s="77"/>
      <c r="E405" s="78"/>
      <c r="F405" s="78"/>
      <c r="G405" s="81" t="s">
        <v>11</v>
      </c>
      <c r="H405" s="86">
        <f>H313+H356+H393</f>
        <v>816712.49999999988</v>
      </c>
      <c r="I405" s="83"/>
      <c r="J405" s="83"/>
      <c r="K405" s="83"/>
      <c r="L405" s="356"/>
    </row>
    <row r="406" spans="1:12" ht="19.5" customHeight="1">
      <c r="A406" s="76"/>
      <c r="B406" s="77"/>
      <c r="C406" s="77"/>
      <c r="D406" s="77"/>
      <c r="E406" s="78"/>
      <c r="F406" s="78"/>
      <c r="G406" s="81" t="s">
        <v>12</v>
      </c>
      <c r="H406" s="86">
        <f>H314+H357+H394</f>
        <v>858389.70000000007</v>
      </c>
      <c r="I406" s="83"/>
      <c r="J406" s="83"/>
      <c r="K406" s="83"/>
      <c r="L406" s="356"/>
    </row>
    <row r="407" spans="1:12" ht="19.5" customHeight="1">
      <c r="A407" s="76"/>
      <c r="B407" s="77"/>
      <c r="C407" s="77"/>
      <c r="D407" s="77"/>
      <c r="E407" s="78"/>
      <c r="F407" s="78"/>
      <c r="G407" s="81" t="s">
        <v>13</v>
      </c>
      <c r="H407" s="86">
        <f>H315+H358+H395</f>
        <v>904044.4</v>
      </c>
      <c r="I407" s="83"/>
      <c r="J407" s="83"/>
      <c r="K407" s="83"/>
      <c r="L407" s="356"/>
    </row>
    <row r="408" spans="1:12" ht="19.5" customHeight="1">
      <c r="A408" s="76"/>
      <c r="B408" s="77"/>
      <c r="C408" s="77"/>
      <c r="D408" s="77"/>
      <c r="E408" s="544" t="s">
        <v>73</v>
      </c>
      <c r="F408" s="544"/>
      <c r="G408" s="85" t="s">
        <v>22</v>
      </c>
      <c r="H408" s="86">
        <f>H409+H410+H411</f>
        <v>84678.9</v>
      </c>
      <c r="I408" s="83"/>
      <c r="J408" s="83"/>
      <c r="K408" s="83"/>
      <c r="L408" s="356"/>
    </row>
    <row r="409" spans="1:12" ht="19.5" customHeight="1">
      <c r="A409" s="76"/>
      <c r="B409" s="77"/>
      <c r="C409" s="77"/>
      <c r="D409" s="77"/>
      <c r="E409" s="77"/>
      <c r="F409" s="77"/>
      <c r="G409" s="81" t="s">
        <v>11</v>
      </c>
      <c r="H409" s="86">
        <f>H317+H397</f>
        <v>26781.8</v>
      </c>
      <c r="I409" s="83"/>
      <c r="J409" s="83"/>
      <c r="K409" s="83"/>
      <c r="L409" s="356"/>
    </row>
    <row r="410" spans="1:12" ht="19.5" customHeight="1">
      <c r="A410" s="76"/>
      <c r="B410" s="77"/>
      <c r="C410" s="77"/>
      <c r="D410" s="77"/>
      <c r="E410" s="77"/>
      <c r="F410" s="77"/>
      <c r="G410" s="81" t="s">
        <v>12</v>
      </c>
      <c r="H410" s="86">
        <f>H318+H398</f>
        <v>28201.199999999997</v>
      </c>
      <c r="I410" s="83"/>
      <c r="J410" s="83"/>
      <c r="K410" s="83"/>
      <c r="L410" s="356"/>
    </row>
    <row r="411" spans="1:12" ht="19.5" customHeight="1">
      <c r="A411" s="96"/>
      <c r="B411" s="97"/>
      <c r="C411" s="97"/>
      <c r="D411" s="97"/>
      <c r="E411" s="97"/>
      <c r="F411" s="97"/>
      <c r="G411" s="101" t="s">
        <v>13</v>
      </c>
      <c r="H411" s="130">
        <f>H319+H399</f>
        <v>29695.9</v>
      </c>
      <c r="I411" s="103"/>
      <c r="J411" s="103"/>
      <c r="K411" s="103"/>
      <c r="L411" s="358"/>
    </row>
    <row r="412" spans="1:12" s="178" customFormat="1" ht="24.75" customHeight="1">
      <c r="A412" s="639" t="s">
        <v>234</v>
      </c>
      <c r="B412" s="640"/>
      <c r="C412" s="640"/>
      <c r="D412" s="640"/>
      <c r="E412" s="640"/>
      <c r="F412" s="640"/>
      <c r="G412" s="640"/>
      <c r="H412" s="640"/>
      <c r="I412" s="640"/>
      <c r="J412" s="640"/>
      <c r="K412" s="640"/>
      <c r="L412" s="641"/>
    </row>
    <row r="413" spans="1:12" s="361" customFormat="1" ht="33.75" customHeight="1">
      <c r="A413" s="618" t="s">
        <v>235</v>
      </c>
      <c r="B413" s="619"/>
      <c r="C413" s="619"/>
      <c r="D413" s="619"/>
      <c r="E413" s="619"/>
      <c r="F413" s="619"/>
      <c r="G413" s="619"/>
      <c r="H413" s="619"/>
      <c r="I413" s="619"/>
      <c r="J413" s="359"/>
      <c r="K413" s="359"/>
      <c r="L413" s="360"/>
    </row>
    <row r="414" spans="1:12" s="361" customFormat="1" ht="32.25" customHeight="1">
      <c r="A414" s="583" t="s">
        <v>236</v>
      </c>
      <c r="B414" s="568" t="s">
        <v>237</v>
      </c>
      <c r="C414" s="568" t="s">
        <v>238</v>
      </c>
      <c r="D414" s="566" t="s">
        <v>19</v>
      </c>
      <c r="E414" s="568" t="s">
        <v>239</v>
      </c>
      <c r="F414" s="294"/>
      <c r="G414" s="7" t="s">
        <v>22</v>
      </c>
      <c r="H414" s="8">
        <f>H415+H416+H417</f>
        <v>380024.2</v>
      </c>
      <c r="I414" s="579" t="s">
        <v>23</v>
      </c>
      <c r="J414" s="579"/>
      <c r="K414" s="579"/>
      <c r="L414" s="580"/>
    </row>
    <row r="415" spans="1:12" s="361" customFormat="1" ht="42.75" customHeight="1">
      <c r="A415" s="585"/>
      <c r="B415" s="569"/>
      <c r="C415" s="569"/>
      <c r="D415" s="567"/>
      <c r="E415" s="569"/>
      <c r="F415" s="197"/>
      <c r="G415" s="14" t="s">
        <v>11</v>
      </c>
      <c r="H415" s="88">
        <f>H419+H423</f>
        <v>120192</v>
      </c>
      <c r="I415" s="117" t="s">
        <v>240</v>
      </c>
      <c r="J415" s="18">
        <v>120192</v>
      </c>
      <c r="K415" s="18">
        <v>126562.2</v>
      </c>
      <c r="L415" s="18">
        <v>133270</v>
      </c>
    </row>
    <row r="416" spans="1:12" s="361" customFormat="1" ht="52.7" customHeight="1">
      <c r="A416" s="192"/>
      <c r="B416" s="569"/>
      <c r="C416" s="569"/>
      <c r="D416" s="192"/>
      <c r="E416" s="569"/>
      <c r="F416" s="197"/>
      <c r="G416" s="14" t="s">
        <v>12</v>
      </c>
      <c r="H416" s="88">
        <f>H420+H424</f>
        <v>126562.2</v>
      </c>
      <c r="I416" s="117" t="s">
        <v>241</v>
      </c>
      <c r="J416" s="18">
        <v>100160</v>
      </c>
      <c r="K416" s="18">
        <v>105468.5</v>
      </c>
      <c r="L416" s="18">
        <v>111058.3</v>
      </c>
    </row>
    <row r="417" spans="1:12" s="361" customFormat="1" ht="33" customHeight="1">
      <c r="A417" s="202"/>
      <c r="B417" s="578"/>
      <c r="C417" s="578"/>
      <c r="D417" s="202"/>
      <c r="E417" s="578"/>
      <c r="F417" s="236"/>
      <c r="G417" s="49" t="s">
        <v>13</v>
      </c>
      <c r="H417" s="278">
        <f>H421+H425</f>
        <v>133270</v>
      </c>
      <c r="I417" s="313" t="s">
        <v>25</v>
      </c>
      <c r="J417" s="313"/>
      <c r="K417" s="313"/>
      <c r="L417" s="314"/>
    </row>
    <row r="418" spans="1:12" s="361" customFormat="1" ht="56.25" customHeight="1">
      <c r="A418" s="192"/>
      <c r="B418" s="231"/>
      <c r="C418" s="460"/>
      <c r="D418" s="472"/>
      <c r="E418" s="460"/>
      <c r="F418" s="294" t="s">
        <v>206</v>
      </c>
      <c r="G418" s="7" t="s">
        <v>22</v>
      </c>
      <c r="H418" s="8">
        <f>H419+H420+H421</f>
        <v>316686.8</v>
      </c>
      <c r="I418" s="117" t="s">
        <v>242</v>
      </c>
      <c r="J418" s="27">
        <v>9200</v>
      </c>
      <c r="K418" s="27">
        <v>9687</v>
      </c>
      <c r="L418" s="27">
        <v>10200</v>
      </c>
    </row>
    <row r="419" spans="1:12" s="361" customFormat="1" ht="31.5" customHeight="1">
      <c r="A419" s="192"/>
      <c r="B419" s="231"/>
      <c r="C419" s="231"/>
      <c r="D419" s="192"/>
      <c r="E419" s="231"/>
      <c r="F419" s="231"/>
      <c r="G419" s="14" t="s">
        <v>11</v>
      </c>
      <c r="H419" s="88">
        <f>J416</f>
        <v>100160</v>
      </c>
      <c r="I419" s="117" t="s">
        <v>243</v>
      </c>
      <c r="J419" s="27">
        <v>4100</v>
      </c>
      <c r="K419" s="27">
        <v>4305</v>
      </c>
      <c r="L419" s="27">
        <v>4510</v>
      </c>
    </row>
    <row r="420" spans="1:12" s="361" customFormat="1" ht="47.25" customHeight="1">
      <c r="A420" s="192"/>
      <c r="B420" s="231"/>
      <c r="C420" s="231"/>
      <c r="D420" s="192"/>
      <c r="E420" s="231"/>
      <c r="F420" s="231"/>
      <c r="G420" s="14" t="s">
        <v>12</v>
      </c>
      <c r="H420" s="88">
        <f>K416</f>
        <v>105468.5</v>
      </c>
      <c r="I420" s="579" t="s">
        <v>28</v>
      </c>
      <c r="J420" s="579"/>
      <c r="K420" s="579"/>
      <c r="L420" s="580"/>
    </row>
    <row r="421" spans="1:12" s="361" customFormat="1" ht="32.25" customHeight="1">
      <c r="A421" s="192"/>
      <c r="B421" s="231"/>
      <c r="C421" s="231"/>
      <c r="D421" s="192"/>
      <c r="E421" s="231"/>
      <c r="F421" s="231"/>
      <c r="G421" s="14" t="s">
        <v>13</v>
      </c>
      <c r="H421" s="88">
        <f>L416</f>
        <v>111058.3</v>
      </c>
      <c r="I421" s="117" t="s">
        <v>244</v>
      </c>
      <c r="J421" s="315">
        <f>J415/J418</f>
        <v>13.064347826086957</v>
      </c>
      <c r="K421" s="315">
        <f>K415/K418</f>
        <v>13.065159492102818</v>
      </c>
      <c r="L421" s="315">
        <f>L415/L418</f>
        <v>13.065686274509805</v>
      </c>
    </row>
    <row r="422" spans="1:12" s="361" customFormat="1" ht="45.75" customHeight="1">
      <c r="A422" s="192"/>
      <c r="B422" s="231"/>
      <c r="C422" s="231"/>
      <c r="D422" s="192"/>
      <c r="E422" s="231"/>
      <c r="F422" s="197" t="s">
        <v>245</v>
      </c>
      <c r="G422" s="87" t="s">
        <v>22</v>
      </c>
      <c r="H422" s="88">
        <f>H423+H424+H425</f>
        <v>63337.399999999994</v>
      </c>
      <c r="I422" s="117" t="s">
        <v>246</v>
      </c>
      <c r="J422" s="315">
        <f>J416/J418</f>
        <v>10.88695652173913</v>
      </c>
      <c r="K422" s="315">
        <f>K416/K418</f>
        <v>10.887632910085681</v>
      </c>
      <c r="L422" s="315">
        <f>L416/L418</f>
        <v>10.888068627450981</v>
      </c>
    </row>
    <row r="423" spans="1:12" s="361" customFormat="1" ht="30.75" customHeight="1">
      <c r="A423" s="192"/>
      <c r="B423" s="231"/>
      <c r="C423" s="231"/>
      <c r="D423" s="192"/>
      <c r="E423" s="231"/>
      <c r="F423" s="231"/>
      <c r="G423" s="14" t="s">
        <v>11</v>
      </c>
      <c r="H423" s="88">
        <f>J415-J416</f>
        <v>20032</v>
      </c>
      <c r="I423" s="579" t="s">
        <v>30</v>
      </c>
      <c r="J423" s="579"/>
      <c r="K423" s="579"/>
      <c r="L423" s="580"/>
    </row>
    <row r="424" spans="1:12" s="361" customFormat="1" ht="62.25" customHeight="1">
      <c r="A424" s="192"/>
      <c r="B424" s="231"/>
      <c r="C424" s="569"/>
      <c r="D424" s="192"/>
      <c r="E424" s="231"/>
      <c r="F424" s="231"/>
      <c r="G424" s="14" t="s">
        <v>12</v>
      </c>
      <c r="H424" s="88">
        <f>K415-K416</f>
        <v>21093.699999999997</v>
      </c>
      <c r="I424" s="186" t="s">
        <v>247</v>
      </c>
      <c r="J424" s="298">
        <v>100</v>
      </c>
      <c r="K424" s="298">
        <v>105.3</v>
      </c>
      <c r="L424" s="298">
        <v>105.3</v>
      </c>
    </row>
    <row r="425" spans="1:12" s="361" customFormat="1" ht="30.95" customHeight="1">
      <c r="A425" s="192"/>
      <c r="B425" s="231"/>
      <c r="C425" s="578"/>
      <c r="D425" s="202"/>
      <c r="E425" s="236"/>
      <c r="F425" s="236"/>
      <c r="G425" s="49" t="s">
        <v>13</v>
      </c>
      <c r="H425" s="278">
        <f>L415-L416</f>
        <v>22211.699999999997</v>
      </c>
      <c r="I425" s="362" t="s">
        <v>248</v>
      </c>
      <c r="J425" s="37">
        <v>100</v>
      </c>
      <c r="K425" s="37">
        <v>105.3</v>
      </c>
      <c r="L425" s="37">
        <v>105.3</v>
      </c>
    </row>
    <row r="426" spans="1:12" s="361" customFormat="1" ht="30" customHeight="1">
      <c r="A426" s="192"/>
      <c r="B426" s="231"/>
      <c r="C426" s="568" t="s">
        <v>249</v>
      </c>
      <c r="D426" s="574" t="s">
        <v>19</v>
      </c>
      <c r="E426" s="511" t="s">
        <v>250</v>
      </c>
      <c r="F426" s="520" t="s">
        <v>40</v>
      </c>
      <c r="G426" s="7" t="s">
        <v>22</v>
      </c>
      <c r="H426" s="8">
        <f>H427+H428+H429</f>
        <v>3995.8999999999996</v>
      </c>
      <c r="I426" s="579" t="s">
        <v>23</v>
      </c>
      <c r="J426" s="579"/>
      <c r="K426" s="579"/>
      <c r="L426" s="580"/>
    </row>
    <row r="427" spans="1:12" s="361" customFormat="1" ht="39.75" customHeight="1">
      <c r="A427" s="192"/>
      <c r="B427" s="231"/>
      <c r="C427" s="569"/>
      <c r="D427" s="575"/>
      <c r="E427" s="512"/>
      <c r="F427" s="538"/>
      <c r="G427" s="14" t="s">
        <v>11</v>
      </c>
      <c r="H427" s="88">
        <f>J427</f>
        <v>1263.8</v>
      </c>
      <c r="I427" s="117" t="s">
        <v>240</v>
      </c>
      <c r="J427" s="18">
        <v>1263.8</v>
      </c>
      <c r="K427" s="18">
        <v>1330.8</v>
      </c>
      <c r="L427" s="18">
        <v>1401.3</v>
      </c>
    </row>
    <row r="428" spans="1:12" s="361" customFormat="1" ht="36.75" customHeight="1">
      <c r="A428" s="192"/>
      <c r="B428" s="231"/>
      <c r="C428" s="569"/>
      <c r="D428" s="575"/>
      <c r="E428" s="512"/>
      <c r="F428" s="538"/>
      <c r="G428" s="14" t="s">
        <v>12</v>
      </c>
      <c r="H428" s="88">
        <f>K427</f>
        <v>1330.8</v>
      </c>
      <c r="I428" s="313" t="s">
        <v>25</v>
      </c>
      <c r="J428" s="313"/>
      <c r="K428" s="313"/>
      <c r="L428" s="314"/>
    </row>
    <row r="429" spans="1:12" s="361" customFormat="1" ht="36" customHeight="1">
      <c r="A429" s="192"/>
      <c r="B429" s="231"/>
      <c r="C429" s="569"/>
      <c r="D429" s="575"/>
      <c r="E429" s="512"/>
      <c r="F429" s="538"/>
      <c r="G429" s="14" t="s">
        <v>13</v>
      </c>
      <c r="H429" s="88">
        <f>L427</f>
        <v>1401.3</v>
      </c>
      <c r="I429" s="117" t="s">
        <v>242</v>
      </c>
      <c r="J429" s="27">
        <v>80</v>
      </c>
      <c r="K429" s="27">
        <v>84</v>
      </c>
      <c r="L429" s="27">
        <v>88</v>
      </c>
    </row>
    <row r="430" spans="1:12" s="361" customFormat="1" ht="29.25" customHeight="1">
      <c r="A430" s="192"/>
      <c r="B430" s="231"/>
      <c r="C430" s="569"/>
      <c r="D430" s="575"/>
      <c r="E430" s="512"/>
      <c r="F430" s="538"/>
      <c r="G430" s="39"/>
      <c r="H430" s="38"/>
      <c r="I430" s="117" t="s">
        <v>243</v>
      </c>
      <c r="J430" s="27">
        <v>45</v>
      </c>
      <c r="K430" s="27">
        <v>47</v>
      </c>
      <c r="L430" s="27">
        <v>49</v>
      </c>
    </row>
    <row r="431" spans="1:12" s="361" customFormat="1" ht="24" customHeight="1">
      <c r="A431" s="192"/>
      <c r="B431" s="231"/>
      <c r="C431" s="569"/>
      <c r="D431" s="575"/>
      <c r="E431" s="512"/>
      <c r="F431" s="538"/>
      <c r="G431" s="39"/>
      <c r="H431" s="38"/>
      <c r="I431" s="579" t="s">
        <v>28</v>
      </c>
      <c r="J431" s="579"/>
      <c r="K431" s="579"/>
      <c r="L431" s="580"/>
    </row>
    <row r="432" spans="1:12" s="361" customFormat="1" ht="39.75" customHeight="1">
      <c r="A432" s="192"/>
      <c r="B432" s="231"/>
      <c r="C432" s="569"/>
      <c r="D432" s="575"/>
      <c r="E432" s="512"/>
      <c r="F432" s="538"/>
      <c r="G432" s="39"/>
      <c r="H432" s="38"/>
      <c r="I432" s="117" t="s">
        <v>244</v>
      </c>
      <c r="J432" s="315">
        <f>J427/J429</f>
        <v>15.797499999999999</v>
      </c>
      <c r="K432" s="315">
        <f>K427/K429</f>
        <v>15.842857142857142</v>
      </c>
      <c r="L432" s="315">
        <f>L427/L429</f>
        <v>15.923863636363636</v>
      </c>
    </row>
    <row r="433" spans="1:12" s="361" customFormat="1" ht="24" customHeight="1">
      <c r="A433" s="192"/>
      <c r="B433" s="231"/>
      <c r="C433" s="569"/>
      <c r="D433" s="575"/>
      <c r="E433" s="512"/>
      <c r="F433" s="538"/>
      <c r="G433" s="39"/>
      <c r="H433" s="38"/>
      <c r="I433" s="579" t="s">
        <v>30</v>
      </c>
      <c r="J433" s="579"/>
      <c r="K433" s="579"/>
      <c r="L433" s="580"/>
    </row>
    <row r="434" spans="1:12" s="361" customFormat="1" ht="57.75" customHeight="1">
      <c r="A434" s="192"/>
      <c r="B434" s="231"/>
      <c r="C434" s="569"/>
      <c r="D434" s="575"/>
      <c r="E434" s="512"/>
      <c r="F434" s="538"/>
      <c r="G434" s="39"/>
      <c r="H434" s="38"/>
      <c r="I434" s="117" t="s">
        <v>247</v>
      </c>
      <c r="J434" s="37">
        <v>100</v>
      </c>
      <c r="K434" s="37">
        <v>105.3</v>
      </c>
      <c r="L434" s="37">
        <v>105.3</v>
      </c>
    </row>
    <row r="435" spans="1:12" s="361" customFormat="1" ht="24" customHeight="1">
      <c r="A435" s="192"/>
      <c r="B435" s="231"/>
      <c r="C435" s="569"/>
      <c r="D435" s="575"/>
      <c r="E435" s="512"/>
      <c r="F435" s="538"/>
      <c r="G435" s="39"/>
      <c r="H435" s="38"/>
      <c r="I435" s="392" t="s">
        <v>251</v>
      </c>
      <c r="J435" s="298">
        <v>100</v>
      </c>
      <c r="K435" s="298">
        <v>105.3</v>
      </c>
      <c r="L435" s="298">
        <v>105.3</v>
      </c>
    </row>
    <row r="436" spans="1:12" s="361" customFormat="1" ht="30" customHeight="1">
      <c r="A436" s="472"/>
      <c r="B436" s="460"/>
      <c r="C436" s="511" t="s">
        <v>252</v>
      </c>
      <c r="D436" s="461" t="s">
        <v>19</v>
      </c>
      <c r="E436" s="511" t="s">
        <v>253</v>
      </c>
      <c r="F436" s="6" t="s">
        <v>40</v>
      </c>
      <c r="G436" s="7" t="s">
        <v>22</v>
      </c>
      <c r="H436" s="8">
        <f>H437+H438+H439</f>
        <v>26016.299999999996</v>
      </c>
      <c r="I436" s="579" t="s">
        <v>23</v>
      </c>
      <c r="J436" s="579"/>
      <c r="K436" s="579"/>
      <c r="L436" s="580"/>
    </row>
    <row r="437" spans="1:12" s="361" customFormat="1" ht="47.25" customHeight="1">
      <c r="A437" s="192"/>
      <c r="B437" s="231"/>
      <c r="C437" s="512"/>
      <c r="D437" s="198"/>
      <c r="E437" s="512"/>
      <c r="F437" s="363"/>
      <c r="G437" s="14" t="s">
        <v>11</v>
      </c>
      <c r="H437" s="88">
        <v>8228.2999999999993</v>
      </c>
      <c r="I437" s="117" t="s">
        <v>240</v>
      </c>
      <c r="J437" s="18">
        <v>8228.2999999999993</v>
      </c>
      <c r="K437" s="18">
        <v>8664.4</v>
      </c>
      <c r="L437" s="18">
        <v>9123.6</v>
      </c>
    </row>
    <row r="438" spans="1:12" s="361" customFormat="1" ht="19.5" customHeight="1">
      <c r="A438" s="192"/>
      <c r="B438" s="231"/>
      <c r="C438" s="512"/>
      <c r="D438" s="198"/>
      <c r="E438" s="512"/>
      <c r="F438" s="363"/>
      <c r="G438" s="14" t="s">
        <v>12</v>
      </c>
      <c r="H438" s="88">
        <v>8664.4</v>
      </c>
      <c r="I438" s="579" t="s">
        <v>25</v>
      </c>
      <c r="J438" s="579"/>
      <c r="K438" s="579"/>
      <c r="L438" s="580"/>
    </row>
    <row r="439" spans="1:12" s="361" customFormat="1" ht="45" customHeight="1">
      <c r="A439" s="202"/>
      <c r="B439" s="236"/>
      <c r="C439" s="513"/>
      <c r="D439" s="249"/>
      <c r="E439" s="513"/>
      <c r="F439" s="364"/>
      <c r="G439" s="49" t="s">
        <v>13</v>
      </c>
      <c r="H439" s="278">
        <v>9123.6</v>
      </c>
      <c r="I439" s="117" t="s">
        <v>242</v>
      </c>
      <c r="J439" s="27">
        <v>695</v>
      </c>
      <c r="K439" s="27">
        <v>731</v>
      </c>
      <c r="L439" s="27">
        <v>769</v>
      </c>
    </row>
    <row r="440" spans="1:12" s="361" customFormat="1" ht="27.2" customHeight="1">
      <c r="A440" s="472"/>
      <c r="B440" s="460"/>
      <c r="C440" s="446"/>
      <c r="D440" s="460"/>
      <c r="E440" s="446"/>
      <c r="F440" s="486"/>
      <c r="G440" s="6"/>
      <c r="H440" s="450"/>
      <c r="I440" s="296" t="s">
        <v>243</v>
      </c>
      <c r="J440" s="27">
        <v>340</v>
      </c>
      <c r="K440" s="27">
        <v>357</v>
      </c>
      <c r="L440" s="27">
        <v>374</v>
      </c>
    </row>
    <row r="441" spans="1:12" s="361" customFormat="1" ht="19.5" customHeight="1">
      <c r="A441" s="192"/>
      <c r="B441" s="231"/>
      <c r="C441" s="50"/>
      <c r="D441" s="231"/>
      <c r="E441" s="50"/>
      <c r="F441" s="363"/>
      <c r="G441" s="39"/>
      <c r="H441" s="38"/>
      <c r="I441" s="579" t="s">
        <v>28</v>
      </c>
      <c r="J441" s="579"/>
      <c r="K441" s="579"/>
      <c r="L441" s="580"/>
    </row>
    <row r="442" spans="1:12" s="361" customFormat="1" ht="45.75" customHeight="1">
      <c r="A442" s="192"/>
      <c r="B442" s="231"/>
      <c r="C442" s="50"/>
      <c r="D442" s="231"/>
      <c r="E442" s="50"/>
      <c r="F442" s="363"/>
      <c r="G442" s="363"/>
      <c r="H442" s="90"/>
      <c r="I442" s="117" t="s">
        <v>244</v>
      </c>
      <c r="J442" s="315">
        <f>(J437/J439)</f>
        <v>11.839280575539567</v>
      </c>
      <c r="K442" s="315">
        <f>(K437/K439)</f>
        <v>11.852804377564979</v>
      </c>
      <c r="L442" s="315">
        <f>(L437/L439)</f>
        <v>11.864239271781535</v>
      </c>
    </row>
    <row r="443" spans="1:12" s="361" customFormat="1" ht="18.75" customHeight="1">
      <c r="A443" s="192"/>
      <c r="B443" s="231"/>
      <c r="C443" s="50"/>
      <c r="D443" s="231"/>
      <c r="E443" s="50"/>
      <c r="F443" s="363"/>
      <c r="G443" s="363"/>
      <c r="H443" s="90"/>
      <c r="I443" s="579" t="s">
        <v>30</v>
      </c>
      <c r="J443" s="579"/>
      <c r="K443" s="579"/>
      <c r="L443" s="580"/>
    </row>
    <row r="444" spans="1:12" s="361" customFormat="1" ht="52.7" customHeight="1">
      <c r="A444" s="192"/>
      <c r="B444" s="231"/>
      <c r="C444" s="50"/>
      <c r="D444" s="231"/>
      <c r="E444" s="50"/>
      <c r="F444" s="363"/>
      <c r="G444" s="363"/>
      <c r="H444" s="90"/>
      <c r="I444" s="117" t="s">
        <v>247</v>
      </c>
      <c r="J444" s="37">
        <v>100</v>
      </c>
      <c r="K444" s="37">
        <v>105.3</v>
      </c>
      <c r="L444" s="37">
        <v>105.3</v>
      </c>
    </row>
    <row r="445" spans="1:12" s="361" customFormat="1" ht="27.75" customHeight="1">
      <c r="A445" s="202"/>
      <c r="B445" s="236"/>
      <c r="C445" s="55"/>
      <c r="D445" s="236"/>
      <c r="E445" s="55"/>
      <c r="F445" s="364"/>
      <c r="G445" s="364"/>
      <c r="H445" s="365"/>
      <c r="I445" s="296" t="s">
        <v>251</v>
      </c>
      <c r="J445" s="37">
        <v>100</v>
      </c>
      <c r="K445" s="37">
        <v>105.3</v>
      </c>
      <c r="L445" s="37">
        <v>105.3</v>
      </c>
    </row>
    <row r="446" spans="1:12" s="361" customFormat="1" ht="30" customHeight="1">
      <c r="A446" s="472"/>
      <c r="B446" s="460"/>
      <c r="C446" s="511" t="s">
        <v>254</v>
      </c>
      <c r="D446" s="574" t="s">
        <v>19</v>
      </c>
      <c r="E446" s="506" t="s">
        <v>255</v>
      </c>
      <c r="F446" s="520" t="s">
        <v>40</v>
      </c>
      <c r="G446" s="7" t="s">
        <v>22</v>
      </c>
      <c r="H446" s="8">
        <f>H447+H448+H449</f>
        <v>3201.3999999999996</v>
      </c>
      <c r="I446" s="579" t="s">
        <v>23</v>
      </c>
      <c r="J446" s="579"/>
      <c r="K446" s="579"/>
      <c r="L446" s="580"/>
    </row>
    <row r="447" spans="1:12" s="361" customFormat="1" ht="47.25" customHeight="1">
      <c r="A447" s="192"/>
      <c r="B447" s="231"/>
      <c r="C447" s="512"/>
      <c r="D447" s="575"/>
      <c r="E447" s="507"/>
      <c r="F447" s="538"/>
      <c r="G447" s="14" t="s">
        <v>11</v>
      </c>
      <c r="H447" s="88">
        <v>1012.5</v>
      </c>
      <c r="I447" s="117" t="s">
        <v>256</v>
      </c>
      <c r="J447" s="18">
        <v>1012.5</v>
      </c>
      <c r="K447" s="18">
        <v>1066.2</v>
      </c>
      <c r="L447" s="18">
        <v>1122.7</v>
      </c>
    </row>
    <row r="448" spans="1:12" s="361" customFormat="1" ht="19.5" customHeight="1">
      <c r="A448" s="192"/>
      <c r="B448" s="231"/>
      <c r="C448" s="512"/>
      <c r="D448" s="575"/>
      <c r="E448" s="507"/>
      <c r="F448" s="538"/>
      <c r="G448" s="14" t="s">
        <v>12</v>
      </c>
      <c r="H448" s="88">
        <v>1066.2</v>
      </c>
      <c r="I448" s="579" t="s">
        <v>25</v>
      </c>
      <c r="J448" s="579"/>
      <c r="K448" s="579"/>
      <c r="L448" s="580"/>
    </row>
    <row r="449" spans="1:12" s="361" customFormat="1" ht="49.5" customHeight="1">
      <c r="A449" s="192"/>
      <c r="B449" s="231"/>
      <c r="C449" s="512"/>
      <c r="D449" s="575"/>
      <c r="E449" s="507"/>
      <c r="F449" s="538"/>
      <c r="G449" s="14" t="s">
        <v>13</v>
      </c>
      <c r="H449" s="88">
        <v>1122.7</v>
      </c>
      <c r="I449" s="117" t="s">
        <v>257</v>
      </c>
      <c r="J449" s="27">
        <v>15</v>
      </c>
      <c r="K449" s="27">
        <v>15</v>
      </c>
      <c r="L449" s="27">
        <v>15</v>
      </c>
    </row>
    <row r="450" spans="1:12" s="361" customFormat="1" ht="27.2" customHeight="1">
      <c r="A450" s="192"/>
      <c r="B450" s="231"/>
      <c r="C450" s="512"/>
      <c r="D450" s="575"/>
      <c r="E450" s="507"/>
      <c r="F450" s="538"/>
      <c r="G450" s="39"/>
      <c r="H450" s="38"/>
      <c r="I450" s="296" t="s">
        <v>243</v>
      </c>
      <c r="J450" s="27">
        <v>8</v>
      </c>
      <c r="K450" s="27">
        <v>8</v>
      </c>
      <c r="L450" s="27">
        <v>8</v>
      </c>
    </row>
    <row r="451" spans="1:12" s="361" customFormat="1" ht="19.5" customHeight="1">
      <c r="A451" s="192"/>
      <c r="B451" s="231"/>
      <c r="C451" s="512"/>
      <c r="D451" s="575"/>
      <c r="E451" s="507"/>
      <c r="F451" s="538"/>
      <c r="G451" s="39"/>
      <c r="H451" s="38"/>
      <c r="I451" s="579" t="s">
        <v>28</v>
      </c>
      <c r="J451" s="579"/>
      <c r="K451" s="579"/>
      <c r="L451" s="580"/>
    </row>
    <row r="452" spans="1:12" s="361" customFormat="1" ht="45.75" customHeight="1">
      <c r="A452" s="192"/>
      <c r="B452" s="231"/>
      <c r="C452" s="50"/>
      <c r="D452" s="231"/>
      <c r="E452" s="50"/>
      <c r="F452" s="363"/>
      <c r="G452" s="363"/>
      <c r="H452" s="90"/>
      <c r="I452" s="117" t="s">
        <v>258</v>
      </c>
      <c r="J452" s="315">
        <f>(J447/J449)</f>
        <v>67.5</v>
      </c>
      <c r="K452" s="315">
        <f>(K447/K449)</f>
        <v>71.08</v>
      </c>
      <c r="L452" s="315">
        <f>(L447/L449)</f>
        <v>74.846666666666664</v>
      </c>
    </row>
    <row r="453" spans="1:12" s="361" customFormat="1" ht="18.75" customHeight="1">
      <c r="A453" s="192"/>
      <c r="B453" s="231"/>
      <c r="C453" s="50"/>
      <c r="D453" s="231"/>
      <c r="E453" s="50"/>
      <c r="F453" s="363"/>
      <c r="G453" s="363"/>
      <c r="H453" s="90"/>
      <c r="I453" s="579" t="s">
        <v>30</v>
      </c>
      <c r="J453" s="579"/>
      <c r="K453" s="579"/>
      <c r="L453" s="580"/>
    </row>
    <row r="454" spans="1:12" s="361" customFormat="1" ht="52.7" customHeight="1">
      <c r="A454" s="192"/>
      <c r="B454" s="231"/>
      <c r="C454" s="50"/>
      <c r="D454" s="231"/>
      <c r="E454" s="50"/>
      <c r="F454" s="363"/>
      <c r="G454" s="363"/>
      <c r="H454" s="90"/>
      <c r="I454" s="117" t="s">
        <v>259</v>
      </c>
      <c r="J454" s="37">
        <v>100</v>
      </c>
      <c r="K454" s="37">
        <v>100</v>
      </c>
      <c r="L454" s="37">
        <v>100</v>
      </c>
    </row>
    <row r="455" spans="1:12" s="361" customFormat="1" ht="27.75" customHeight="1">
      <c r="A455" s="202"/>
      <c r="B455" s="236"/>
      <c r="C455" s="55"/>
      <c r="D455" s="236"/>
      <c r="E455" s="55"/>
      <c r="F455" s="364"/>
      <c r="G455" s="364"/>
      <c r="H455" s="365"/>
      <c r="I455" s="296" t="s">
        <v>251</v>
      </c>
      <c r="J455" s="37">
        <v>100</v>
      </c>
      <c r="K455" s="37">
        <v>100</v>
      </c>
      <c r="L455" s="37">
        <v>100</v>
      </c>
    </row>
    <row r="456" spans="1:12" s="361" customFormat="1" ht="24" customHeight="1">
      <c r="A456" s="6"/>
      <c r="B456" s="366"/>
      <c r="C456" s="367"/>
      <c r="D456" s="281"/>
      <c r="E456" s="527" t="s">
        <v>260</v>
      </c>
      <c r="F456" s="527"/>
      <c r="G456" s="74" t="s">
        <v>22</v>
      </c>
      <c r="H456" s="75">
        <f>H457+H458+H459</f>
        <v>413237.79999999993</v>
      </c>
      <c r="I456" s="620"/>
      <c r="J456" s="620"/>
      <c r="K456" s="620"/>
      <c r="L456" s="621"/>
    </row>
    <row r="457" spans="1:12" s="361" customFormat="1" ht="24" customHeight="1">
      <c r="A457" s="39"/>
      <c r="B457" s="368"/>
      <c r="C457" s="297"/>
      <c r="D457" s="299"/>
      <c r="E457" s="369"/>
      <c r="F457" s="299"/>
      <c r="G457" s="81" t="s">
        <v>11</v>
      </c>
      <c r="H457" s="86">
        <f>H461+H465</f>
        <v>130696.6</v>
      </c>
      <c r="I457" s="370"/>
      <c r="J457" s="67"/>
      <c r="K457" s="67"/>
      <c r="L457" s="68"/>
    </row>
    <row r="458" spans="1:12" s="361" customFormat="1" ht="24" customHeight="1">
      <c r="A458" s="39"/>
      <c r="B458" s="368"/>
      <c r="C458" s="297"/>
      <c r="D458" s="299"/>
      <c r="E458" s="369"/>
      <c r="F458" s="299"/>
      <c r="G458" s="81" t="s">
        <v>12</v>
      </c>
      <c r="H458" s="86">
        <f>H462+H466</f>
        <v>137623.59999999998</v>
      </c>
      <c r="I458" s="370"/>
      <c r="J458" s="67"/>
      <c r="K458" s="67"/>
      <c r="L458" s="68"/>
    </row>
    <row r="459" spans="1:12" s="361" customFormat="1" ht="24" customHeight="1">
      <c r="A459" s="39"/>
      <c r="B459" s="368"/>
      <c r="C459" s="297"/>
      <c r="D459" s="299"/>
      <c r="E459" s="369"/>
      <c r="F459" s="246"/>
      <c r="G459" s="81" t="s">
        <v>13</v>
      </c>
      <c r="H459" s="86">
        <f>H463+H467</f>
        <v>144917.6</v>
      </c>
      <c r="I459" s="370"/>
      <c r="J459" s="67"/>
      <c r="K459" s="67"/>
      <c r="L459" s="68"/>
    </row>
    <row r="460" spans="1:12" s="361" customFormat="1" ht="28.5" customHeight="1">
      <c r="A460" s="39"/>
      <c r="B460" s="368"/>
      <c r="C460" s="297"/>
      <c r="D460" s="299"/>
      <c r="E460" s="607" t="s">
        <v>55</v>
      </c>
      <c r="F460" s="607"/>
      <c r="G460" s="85" t="s">
        <v>22</v>
      </c>
      <c r="H460" s="86">
        <f>H461+H462+H463</f>
        <v>349900.4</v>
      </c>
      <c r="I460" s="370"/>
      <c r="J460" s="67"/>
      <c r="K460" s="67"/>
      <c r="L460" s="68"/>
    </row>
    <row r="461" spans="1:12" s="361" customFormat="1" ht="25.5" customHeight="1">
      <c r="A461" s="39"/>
      <c r="B461" s="368"/>
      <c r="C461" s="297"/>
      <c r="D461" s="299"/>
      <c r="E461" s="145"/>
      <c r="F461" s="371"/>
      <c r="G461" s="81" t="s">
        <v>11</v>
      </c>
      <c r="H461" s="86">
        <f>H419+H427+H437+H447</f>
        <v>110664.6</v>
      </c>
      <c r="I461" s="370"/>
      <c r="J461" s="67"/>
      <c r="K461" s="67"/>
      <c r="L461" s="68"/>
    </row>
    <row r="462" spans="1:12" s="361" customFormat="1" ht="25.5" customHeight="1">
      <c r="A462" s="39"/>
      <c r="B462" s="368"/>
      <c r="C462" s="297"/>
      <c r="D462" s="299"/>
      <c r="E462" s="145"/>
      <c r="F462" s="371"/>
      <c r="G462" s="81" t="s">
        <v>12</v>
      </c>
      <c r="H462" s="86">
        <f>H420+H428+H438+H448</f>
        <v>116529.9</v>
      </c>
      <c r="I462" s="370"/>
      <c r="J462" s="67"/>
      <c r="K462" s="67"/>
      <c r="L462" s="68"/>
    </row>
    <row r="463" spans="1:12" s="361" customFormat="1" ht="25.5" customHeight="1">
      <c r="A463" s="39"/>
      <c r="B463" s="368"/>
      <c r="C463" s="297"/>
      <c r="D463" s="299"/>
      <c r="E463" s="145"/>
      <c r="F463" s="371"/>
      <c r="G463" s="81" t="s">
        <v>13</v>
      </c>
      <c r="H463" s="86">
        <f>H421+H429+H439+H449</f>
        <v>122705.90000000001</v>
      </c>
      <c r="I463" s="370"/>
      <c r="J463" s="67"/>
      <c r="K463" s="67"/>
      <c r="L463" s="68"/>
    </row>
    <row r="464" spans="1:12" s="361" customFormat="1" ht="25.5" customHeight="1">
      <c r="A464" s="39"/>
      <c r="B464" s="368"/>
      <c r="C464" s="297"/>
      <c r="D464" s="299"/>
      <c r="E464" s="607" t="s">
        <v>245</v>
      </c>
      <c r="F464" s="607"/>
      <c r="G464" s="85" t="s">
        <v>22</v>
      </c>
      <c r="H464" s="86">
        <f>H465+H466+H467</f>
        <v>63337.399999999994</v>
      </c>
      <c r="I464" s="370"/>
      <c r="J464" s="67"/>
      <c r="K464" s="67"/>
      <c r="L464" s="68"/>
    </row>
    <row r="465" spans="1:12" s="361" customFormat="1" ht="25.5" customHeight="1">
      <c r="A465" s="39"/>
      <c r="B465" s="368"/>
      <c r="C465" s="297"/>
      <c r="D465" s="299"/>
      <c r="E465" s="145"/>
      <c r="F465" s="371"/>
      <c r="G465" s="81" t="s">
        <v>11</v>
      </c>
      <c r="H465" s="86">
        <f>H423</f>
        <v>20032</v>
      </c>
      <c r="I465" s="370"/>
      <c r="J465" s="67"/>
      <c r="K465" s="67"/>
      <c r="L465" s="68"/>
    </row>
    <row r="466" spans="1:12" s="361" customFormat="1" ht="25.5" customHeight="1">
      <c r="A466" s="39"/>
      <c r="B466" s="368"/>
      <c r="C466" s="297"/>
      <c r="D466" s="299"/>
      <c r="E466" s="369"/>
      <c r="F466" s="246"/>
      <c r="G466" s="81" t="s">
        <v>12</v>
      </c>
      <c r="H466" s="86">
        <f>H424</f>
        <v>21093.699999999997</v>
      </c>
      <c r="I466" s="370"/>
      <c r="J466" s="67"/>
      <c r="K466" s="67"/>
      <c r="L466" s="68"/>
    </row>
    <row r="467" spans="1:12" s="361" customFormat="1" ht="25.5" customHeight="1">
      <c r="A467" s="48"/>
      <c r="B467" s="372"/>
      <c r="C467" s="373"/>
      <c r="D467" s="309"/>
      <c r="E467" s="374"/>
      <c r="F467" s="251"/>
      <c r="G467" s="101" t="s">
        <v>13</v>
      </c>
      <c r="H467" s="130">
        <f>H425</f>
        <v>22211.699999999997</v>
      </c>
      <c r="I467" s="375"/>
      <c r="J467" s="53"/>
      <c r="K467" s="53"/>
      <c r="L467" s="54"/>
    </row>
    <row r="468" spans="1:12" s="361" customFormat="1" ht="23.25" customHeight="1">
      <c r="A468" s="622" t="s">
        <v>261</v>
      </c>
      <c r="B468" s="623"/>
      <c r="C468" s="623"/>
      <c r="D468" s="623"/>
      <c r="E468" s="623"/>
      <c r="F468" s="624"/>
      <c r="G468" s="623"/>
      <c r="H468" s="623"/>
      <c r="I468" s="624"/>
      <c r="J468" s="624"/>
      <c r="K468" s="624"/>
      <c r="L468" s="625"/>
    </row>
    <row r="469" spans="1:12" s="361" customFormat="1" ht="27.75" customHeight="1">
      <c r="A469" s="574"/>
      <c r="B469" s="602" t="s">
        <v>262</v>
      </c>
      <c r="C469" s="568" t="s">
        <v>263</v>
      </c>
      <c r="D469" s="599" t="s">
        <v>19</v>
      </c>
      <c r="E469" s="568" t="s">
        <v>264</v>
      </c>
      <c r="F469" s="281" t="s">
        <v>40</v>
      </c>
      <c r="G469" s="7" t="s">
        <v>22</v>
      </c>
      <c r="H469" s="8">
        <f>H470+H471+H472</f>
        <v>600</v>
      </c>
      <c r="I469" s="579" t="s">
        <v>23</v>
      </c>
      <c r="J469" s="579"/>
      <c r="K469" s="579"/>
      <c r="L469" s="580"/>
    </row>
    <row r="470" spans="1:12" s="361" customFormat="1" ht="23.25" customHeight="1">
      <c r="A470" s="575"/>
      <c r="B470" s="603"/>
      <c r="C470" s="569"/>
      <c r="D470" s="600"/>
      <c r="E470" s="569"/>
      <c r="F470" s="299"/>
      <c r="G470" s="14" t="s">
        <v>11</v>
      </c>
      <c r="H470" s="88">
        <v>200</v>
      </c>
      <c r="I470" s="117" t="s">
        <v>35</v>
      </c>
      <c r="J470" s="211">
        <f>H470</f>
        <v>200</v>
      </c>
      <c r="K470" s="212">
        <f>H471</f>
        <v>200</v>
      </c>
      <c r="L470" s="212">
        <f>H472</f>
        <v>200</v>
      </c>
    </row>
    <row r="471" spans="1:12" s="361" customFormat="1" ht="25.5" customHeight="1">
      <c r="A471" s="575"/>
      <c r="B471" s="603"/>
      <c r="C471" s="569"/>
      <c r="D471" s="600"/>
      <c r="E471" s="569"/>
      <c r="F471" s="299"/>
      <c r="G471" s="14" t="s">
        <v>12</v>
      </c>
      <c r="H471" s="88">
        <v>200</v>
      </c>
      <c r="I471" s="579" t="s">
        <v>25</v>
      </c>
      <c r="J471" s="579"/>
      <c r="K471" s="579"/>
      <c r="L471" s="580"/>
    </row>
    <row r="472" spans="1:12" s="361" customFormat="1" ht="48.95" customHeight="1">
      <c r="A472" s="34"/>
      <c r="B472" s="603"/>
      <c r="C472" s="569"/>
      <c r="D472" s="600"/>
      <c r="E472" s="569"/>
      <c r="F472" s="246"/>
      <c r="G472" s="14" t="s">
        <v>13</v>
      </c>
      <c r="H472" s="88">
        <v>200</v>
      </c>
      <c r="I472" s="117" t="s">
        <v>265</v>
      </c>
      <c r="J472" s="211">
        <v>1</v>
      </c>
      <c r="K472" s="211">
        <v>1</v>
      </c>
      <c r="L472" s="211">
        <v>1</v>
      </c>
    </row>
    <row r="473" spans="1:12" s="361" customFormat="1" ht="19.5" customHeight="1">
      <c r="A473" s="34"/>
      <c r="B473" s="603"/>
      <c r="C473" s="569"/>
      <c r="D473" s="600"/>
      <c r="E473" s="569"/>
      <c r="F473" s="246"/>
      <c r="G473" s="14"/>
      <c r="H473" s="88"/>
      <c r="I473" s="579" t="s">
        <v>28</v>
      </c>
      <c r="J473" s="579"/>
      <c r="K473" s="579"/>
      <c r="L473" s="580"/>
    </row>
    <row r="474" spans="1:12" s="361" customFormat="1" ht="45.2" customHeight="1">
      <c r="A474" s="34"/>
      <c r="B474" s="376"/>
      <c r="C474" s="569"/>
      <c r="D474" s="299"/>
      <c r="E474" s="569"/>
      <c r="F474" s="246"/>
      <c r="G474" s="14"/>
      <c r="H474" s="88"/>
      <c r="I474" s="210" t="s">
        <v>266</v>
      </c>
      <c r="J474" s="160">
        <f>J470/J472</f>
        <v>200</v>
      </c>
      <c r="K474" s="160">
        <f>K470/K472</f>
        <v>200</v>
      </c>
      <c r="L474" s="160">
        <f>L470/L472</f>
        <v>200</v>
      </c>
    </row>
    <row r="475" spans="1:12" s="361" customFormat="1" ht="21.75" customHeight="1">
      <c r="A475" s="34"/>
      <c r="B475" s="376"/>
      <c r="C475" s="569"/>
      <c r="D475" s="299"/>
      <c r="E475" s="231"/>
      <c r="F475" s="246"/>
      <c r="G475" s="14"/>
      <c r="H475" s="88"/>
      <c r="I475" s="579" t="s">
        <v>30</v>
      </c>
      <c r="J475" s="579"/>
      <c r="K475" s="579"/>
      <c r="L475" s="580"/>
    </row>
    <row r="476" spans="1:12" s="361" customFormat="1" ht="21" customHeight="1">
      <c r="A476" s="34"/>
      <c r="B476" s="376"/>
      <c r="C476" s="569"/>
      <c r="D476" s="299"/>
      <c r="E476" s="231"/>
      <c r="F476" s="246"/>
      <c r="G476" s="14"/>
      <c r="H476" s="88"/>
      <c r="I476" s="210" t="s">
        <v>167</v>
      </c>
      <c r="J476" s="17">
        <v>100</v>
      </c>
      <c r="K476" s="18">
        <v>100</v>
      </c>
      <c r="L476" s="18">
        <v>100</v>
      </c>
    </row>
    <row r="477" spans="1:12" s="361" customFormat="1" ht="19.5" customHeight="1">
      <c r="A477" s="377"/>
      <c r="B477" s="378"/>
      <c r="C477" s="527" t="s">
        <v>267</v>
      </c>
      <c r="D477" s="527"/>
      <c r="E477" s="527"/>
      <c r="F477" s="527"/>
      <c r="G477" s="74" t="s">
        <v>22</v>
      </c>
      <c r="H477" s="75">
        <f>H478+H479+H480</f>
        <v>600</v>
      </c>
      <c r="I477" s="629"/>
      <c r="J477" s="629"/>
      <c r="K477" s="629"/>
      <c r="L477" s="630"/>
    </row>
    <row r="478" spans="1:12" s="361" customFormat="1" ht="17.25" customHeight="1">
      <c r="A478" s="379"/>
      <c r="B478" s="380"/>
      <c r="C478" s="381"/>
      <c r="D478" s="382"/>
      <c r="E478" s="326"/>
      <c r="F478" s="299"/>
      <c r="G478" s="81" t="s">
        <v>11</v>
      </c>
      <c r="H478" s="86">
        <f>H470</f>
        <v>200</v>
      </c>
      <c r="I478" s="383"/>
      <c r="J478" s="383"/>
      <c r="K478" s="383"/>
      <c r="L478" s="384"/>
    </row>
    <row r="479" spans="1:12" s="361" customFormat="1" ht="17.25" customHeight="1">
      <c r="A479" s="379"/>
      <c r="B479" s="380"/>
      <c r="C479" s="381"/>
      <c r="D479" s="382"/>
      <c r="E479" s="326"/>
      <c r="F479" s="299"/>
      <c r="G479" s="81" t="s">
        <v>12</v>
      </c>
      <c r="H479" s="86">
        <f>H471</f>
        <v>200</v>
      </c>
      <c r="I479" s="383"/>
      <c r="J479" s="383"/>
      <c r="K479" s="383"/>
      <c r="L479" s="384"/>
    </row>
    <row r="480" spans="1:12" s="361" customFormat="1" ht="17.25" customHeight="1">
      <c r="A480" s="379"/>
      <c r="B480" s="380"/>
      <c r="C480" s="381"/>
      <c r="D480" s="382"/>
      <c r="E480" s="369"/>
      <c r="F480" s="299"/>
      <c r="G480" s="81" t="s">
        <v>13</v>
      </c>
      <c r="H480" s="86">
        <f>H472</f>
        <v>200</v>
      </c>
      <c r="I480" s="385"/>
      <c r="J480" s="385"/>
      <c r="K480" s="385"/>
      <c r="L480" s="386"/>
    </row>
    <row r="481" spans="1:12" s="361" customFormat="1" ht="19.5" customHeight="1">
      <c r="A481" s="379"/>
      <c r="B481" s="380"/>
      <c r="C481" s="530" t="s">
        <v>55</v>
      </c>
      <c r="D481" s="530"/>
      <c r="E481" s="530"/>
      <c r="F481" s="530"/>
      <c r="G481" s="85" t="s">
        <v>22</v>
      </c>
      <c r="H481" s="86">
        <f>H482+H483+H484</f>
        <v>600</v>
      </c>
      <c r="I481" s="629"/>
      <c r="J481" s="629"/>
      <c r="K481" s="629"/>
      <c r="L481" s="630"/>
    </row>
    <row r="482" spans="1:12" s="361" customFormat="1" ht="17.25" customHeight="1">
      <c r="A482" s="379"/>
      <c r="B482" s="380"/>
      <c r="C482" s="381"/>
      <c r="D482" s="382"/>
      <c r="E482" s="326"/>
      <c r="F482" s="299"/>
      <c r="G482" s="81" t="s">
        <v>11</v>
      </c>
      <c r="H482" s="86">
        <f>H470</f>
        <v>200</v>
      </c>
      <c r="I482" s="383"/>
      <c r="J482" s="383"/>
      <c r="K482" s="383"/>
      <c r="L482" s="384"/>
    </row>
    <row r="483" spans="1:12" s="361" customFormat="1" ht="17.25" customHeight="1">
      <c r="A483" s="379"/>
      <c r="B483" s="380"/>
      <c r="C483" s="381"/>
      <c r="D483" s="382"/>
      <c r="E483" s="326"/>
      <c r="F483" s="299"/>
      <c r="G483" s="81" t="s">
        <v>12</v>
      </c>
      <c r="H483" s="86">
        <f>H471</f>
        <v>200</v>
      </c>
      <c r="I483" s="383"/>
      <c r="J483" s="383"/>
      <c r="K483" s="383"/>
      <c r="L483" s="384"/>
    </row>
    <row r="484" spans="1:12" s="361" customFormat="1" ht="17.25" customHeight="1">
      <c r="A484" s="387"/>
      <c r="B484" s="388"/>
      <c r="C484" s="389"/>
      <c r="D484" s="390"/>
      <c r="E484" s="374"/>
      <c r="F484" s="309"/>
      <c r="G484" s="101" t="s">
        <v>13</v>
      </c>
      <c r="H484" s="130">
        <f>H472</f>
        <v>200</v>
      </c>
      <c r="I484" s="385"/>
      <c r="J484" s="385"/>
      <c r="K484" s="385"/>
      <c r="L484" s="386"/>
    </row>
    <row r="485" spans="1:12" s="361" customFormat="1" ht="27.75" customHeight="1">
      <c r="A485" s="631" t="s">
        <v>268</v>
      </c>
      <c r="B485" s="632"/>
      <c r="C485" s="632"/>
      <c r="D485" s="632"/>
      <c r="E485" s="632"/>
      <c r="F485" s="633"/>
      <c r="G485" s="633"/>
      <c r="H485" s="633"/>
      <c r="I485" s="619"/>
      <c r="J485" s="619"/>
      <c r="K485" s="619"/>
      <c r="L485" s="634"/>
    </row>
    <row r="486" spans="1:12" s="361" customFormat="1" ht="32.25" customHeight="1">
      <c r="A486" s="506"/>
      <c r="B486" s="568" t="s">
        <v>262</v>
      </c>
      <c r="C486" s="568" t="s">
        <v>269</v>
      </c>
      <c r="D486" s="574" t="s">
        <v>19</v>
      </c>
      <c r="E486" s="583" t="s">
        <v>270</v>
      </c>
      <c r="F486" s="294"/>
      <c r="G486" s="260" t="s">
        <v>22</v>
      </c>
      <c r="H486" s="8">
        <f>H487+H488+H489</f>
        <v>102271.8</v>
      </c>
      <c r="I486" s="579" t="s">
        <v>23</v>
      </c>
      <c r="J486" s="579"/>
      <c r="K486" s="579"/>
      <c r="L486" s="580"/>
    </row>
    <row r="487" spans="1:12" s="361" customFormat="1" ht="39.75" customHeight="1">
      <c r="A487" s="507"/>
      <c r="B487" s="569"/>
      <c r="C487" s="569"/>
      <c r="D487" s="575"/>
      <c r="E487" s="585"/>
      <c r="F487" s="197"/>
      <c r="G487" s="79" t="s">
        <v>11</v>
      </c>
      <c r="H487" s="88">
        <f>H491+H495</f>
        <v>32346</v>
      </c>
      <c r="I487" s="391" t="s">
        <v>271</v>
      </c>
      <c r="J487" s="18">
        <v>28546</v>
      </c>
      <c r="K487" s="18">
        <v>30058.9</v>
      </c>
      <c r="L487" s="18">
        <v>31652</v>
      </c>
    </row>
    <row r="488" spans="1:12" s="361" customFormat="1" ht="48.95" customHeight="1">
      <c r="A488" s="507"/>
      <c r="B488" s="569"/>
      <c r="C488" s="569"/>
      <c r="D488" s="575"/>
      <c r="E488" s="585"/>
      <c r="F488" s="197"/>
      <c r="G488" s="79" t="s">
        <v>12</v>
      </c>
      <c r="H488" s="88">
        <f>H492+H496</f>
        <v>34060.300000000003</v>
      </c>
      <c r="I488" s="391" t="s">
        <v>272</v>
      </c>
      <c r="J488" s="18">
        <v>23982</v>
      </c>
      <c r="K488" s="18">
        <v>25253</v>
      </c>
      <c r="L488" s="18">
        <v>26591.4</v>
      </c>
    </row>
    <row r="489" spans="1:12" s="361" customFormat="1" ht="60" customHeight="1">
      <c r="A489" s="507"/>
      <c r="B489" s="569"/>
      <c r="C489" s="569"/>
      <c r="D489" s="575"/>
      <c r="E489" s="585"/>
      <c r="F489" s="231"/>
      <c r="G489" s="79" t="s">
        <v>13</v>
      </c>
      <c r="H489" s="88">
        <f>H493+H497</f>
        <v>35865.5</v>
      </c>
      <c r="I489" s="117" t="s">
        <v>273</v>
      </c>
      <c r="J489" s="18">
        <v>3800</v>
      </c>
      <c r="K489" s="18">
        <v>4001.4</v>
      </c>
      <c r="L489" s="18">
        <v>4213.5</v>
      </c>
    </row>
    <row r="490" spans="1:12" s="361" customFormat="1" ht="78" customHeight="1">
      <c r="A490" s="50"/>
      <c r="B490" s="569"/>
      <c r="C490" s="231"/>
      <c r="D490" s="575"/>
      <c r="E490" s="585"/>
      <c r="F490" s="197" t="s">
        <v>40</v>
      </c>
      <c r="G490" s="270" t="s">
        <v>22</v>
      </c>
      <c r="H490" s="88">
        <f>H491+H492+H493</f>
        <v>86165.5</v>
      </c>
      <c r="I490" s="117" t="s">
        <v>274</v>
      </c>
      <c r="J490" s="18">
        <v>3270</v>
      </c>
      <c r="K490" s="18">
        <v>3443.3</v>
      </c>
      <c r="L490" s="18">
        <v>3625.8</v>
      </c>
    </row>
    <row r="491" spans="1:12" s="361" customFormat="1" ht="28.5" customHeight="1">
      <c r="A491" s="50"/>
      <c r="B491" s="569"/>
      <c r="C491" s="231"/>
      <c r="D491" s="197"/>
      <c r="E491" s="289"/>
      <c r="F491" s="231"/>
      <c r="G491" s="79" t="s">
        <v>11</v>
      </c>
      <c r="H491" s="88">
        <f>J488+J490</f>
        <v>27252</v>
      </c>
      <c r="I491" s="313" t="s">
        <v>25</v>
      </c>
      <c r="J491" s="313"/>
      <c r="K491" s="313"/>
      <c r="L491" s="314"/>
    </row>
    <row r="492" spans="1:12" s="361" customFormat="1" ht="35.25" customHeight="1">
      <c r="A492" s="50"/>
      <c r="B492" s="569"/>
      <c r="C492" s="231"/>
      <c r="D492" s="197"/>
      <c r="E492" s="289"/>
      <c r="F492" s="231"/>
      <c r="G492" s="79" t="s">
        <v>12</v>
      </c>
      <c r="H492" s="88">
        <f>K488+K490</f>
        <v>28696.3</v>
      </c>
      <c r="I492" s="391" t="s">
        <v>242</v>
      </c>
      <c r="J492" s="27">
        <v>2220</v>
      </c>
      <c r="K492" s="27">
        <v>2220</v>
      </c>
      <c r="L492" s="27">
        <v>2220</v>
      </c>
    </row>
    <row r="493" spans="1:12" s="361" customFormat="1" ht="29.25" customHeight="1">
      <c r="A493" s="50"/>
      <c r="B493" s="569"/>
      <c r="C493" s="231"/>
      <c r="D493" s="231"/>
      <c r="E493" s="192"/>
      <c r="F493" s="231"/>
      <c r="G493" s="79" t="s">
        <v>13</v>
      </c>
      <c r="H493" s="88">
        <f>L488+L490</f>
        <v>30217.200000000001</v>
      </c>
      <c r="I493" s="391" t="s">
        <v>243</v>
      </c>
      <c r="J493" s="27">
        <v>1110</v>
      </c>
      <c r="K493" s="27">
        <v>1110</v>
      </c>
      <c r="L493" s="27">
        <v>1110</v>
      </c>
    </row>
    <row r="494" spans="1:12" s="361" customFormat="1" ht="34.700000000000003" customHeight="1">
      <c r="A494" s="55"/>
      <c r="B494" s="578"/>
      <c r="C494" s="236"/>
      <c r="D494" s="236"/>
      <c r="E494" s="202"/>
      <c r="F494" s="250" t="s">
        <v>245</v>
      </c>
      <c r="G494" s="488" t="s">
        <v>22</v>
      </c>
      <c r="H494" s="278">
        <f>H495+H496+H497</f>
        <v>16106.300000000003</v>
      </c>
      <c r="I494" s="313" t="s">
        <v>28</v>
      </c>
      <c r="J494" s="313"/>
      <c r="K494" s="313"/>
      <c r="L494" s="314"/>
    </row>
    <row r="495" spans="1:12" s="361" customFormat="1" ht="36" customHeight="1">
      <c r="A495" s="50"/>
      <c r="B495" s="50"/>
      <c r="C495" s="231"/>
      <c r="D495" s="231"/>
      <c r="E495" s="192"/>
      <c r="F495" s="231"/>
      <c r="G495" s="79" t="s">
        <v>11</v>
      </c>
      <c r="H495" s="88">
        <f>J487+J489-J488-J490</f>
        <v>5094</v>
      </c>
      <c r="I495" s="180" t="s">
        <v>275</v>
      </c>
      <c r="J495" s="487">
        <f>J487/J492</f>
        <v>12.858558558558558</v>
      </c>
      <c r="K495" s="487">
        <f>K487/K492</f>
        <v>13.540045045045046</v>
      </c>
      <c r="L495" s="487">
        <f>L487/L492</f>
        <v>14.257657657657658</v>
      </c>
    </row>
    <row r="496" spans="1:12" s="361" customFormat="1" ht="48.95" customHeight="1">
      <c r="A496" s="50"/>
      <c r="B496" s="50"/>
      <c r="C496" s="231"/>
      <c r="D496" s="231"/>
      <c r="E496" s="192"/>
      <c r="F496" s="231"/>
      <c r="G496" s="79" t="s">
        <v>12</v>
      </c>
      <c r="H496" s="88">
        <f>K487+K489-K488-K490</f>
        <v>5364.0000000000027</v>
      </c>
      <c r="I496" s="296" t="s">
        <v>276</v>
      </c>
      <c r="J496" s="315">
        <f>J488/J492</f>
        <v>10.802702702702703</v>
      </c>
      <c r="K496" s="315">
        <f>K488/K492</f>
        <v>11.375225225225226</v>
      </c>
      <c r="L496" s="315">
        <f>L488/L492</f>
        <v>11.978108108108108</v>
      </c>
    </row>
    <row r="497" spans="1:12" s="361" customFormat="1" ht="22.5" customHeight="1">
      <c r="A497" s="50"/>
      <c r="B497" s="50"/>
      <c r="C497" s="231"/>
      <c r="D497" s="231"/>
      <c r="E497" s="192"/>
      <c r="F497" s="231"/>
      <c r="G497" s="79" t="s">
        <v>13</v>
      </c>
      <c r="H497" s="88">
        <f>L487+L489-L488-L490</f>
        <v>5648.2999999999984</v>
      </c>
      <c r="I497" s="579" t="s">
        <v>30</v>
      </c>
      <c r="J497" s="579"/>
      <c r="K497" s="579"/>
      <c r="L497" s="580"/>
    </row>
    <row r="498" spans="1:12" s="361" customFormat="1" ht="54.75" customHeight="1">
      <c r="A498" s="50"/>
      <c r="B498" s="90"/>
      <c r="C498" s="193"/>
      <c r="D498" s="231"/>
      <c r="E498" s="192"/>
      <c r="F498" s="231"/>
      <c r="G498" s="246"/>
      <c r="H498" s="193"/>
      <c r="I498" s="117" t="s">
        <v>247</v>
      </c>
      <c r="J498" s="37">
        <v>100</v>
      </c>
      <c r="K498" s="37">
        <v>100</v>
      </c>
      <c r="L498" s="37">
        <v>100</v>
      </c>
    </row>
    <row r="499" spans="1:12" s="361" customFormat="1" ht="36.75" customHeight="1">
      <c r="A499" s="50"/>
      <c r="B499" s="90"/>
      <c r="C499" s="193"/>
      <c r="D499" s="231"/>
      <c r="E499" s="192"/>
      <c r="F499" s="231"/>
      <c r="G499" s="246"/>
      <c r="H499" s="193"/>
      <c r="I499" s="392" t="s">
        <v>251</v>
      </c>
      <c r="J499" s="298">
        <v>100</v>
      </c>
      <c r="K499" s="298">
        <v>100</v>
      </c>
      <c r="L499" s="298">
        <v>100</v>
      </c>
    </row>
    <row r="500" spans="1:12" s="361" customFormat="1" ht="18.75" customHeight="1">
      <c r="A500" s="393"/>
      <c r="B500" s="394"/>
      <c r="C500" s="394"/>
      <c r="D500" s="606" t="s">
        <v>277</v>
      </c>
      <c r="E500" s="606"/>
      <c r="F500" s="606"/>
      <c r="G500" s="74" t="s">
        <v>22</v>
      </c>
      <c r="H500" s="75">
        <f>H501+H502+H503</f>
        <v>102271.8</v>
      </c>
      <c r="I500" s="395"/>
      <c r="J500" s="378"/>
      <c r="K500" s="378"/>
      <c r="L500" s="396"/>
    </row>
    <row r="501" spans="1:12" s="361" customFormat="1" ht="18.75" customHeight="1">
      <c r="A501" s="397"/>
      <c r="B501" s="398"/>
      <c r="C501" s="398"/>
      <c r="D501" s="140"/>
      <c r="E501" s="326"/>
      <c r="F501" s="140"/>
      <c r="G501" s="81" t="s">
        <v>11</v>
      </c>
      <c r="H501" s="86">
        <f>H505+H509</f>
        <v>32346</v>
      </c>
      <c r="I501" s="381"/>
      <c r="J501" s="380"/>
      <c r="K501" s="380"/>
      <c r="L501" s="399"/>
    </row>
    <row r="502" spans="1:12" s="361" customFormat="1" ht="27.75" customHeight="1">
      <c r="A502" s="397"/>
      <c r="B502" s="398"/>
      <c r="C502" s="398"/>
      <c r="D502" s="140"/>
      <c r="E502" s="326"/>
      <c r="F502" s="140"/>
      <c r="G502" s="81" t="s">
        <v>12</v>
      </c>
      <c r="H502" s="86">
        <f>H506+H510</f>
        <v>34060.300000000003</v>
      </c>
      <c r="I502" s="381"/>
      <c r="J502" s="380"/>
      <c r="K502" s="380"/>
      <c r="L502" s="399"/>
    </row>
    <row r="503" spans="1:12" s="361" customFormat="1" ht="18.75" customHeight="1">
      <c r="A503" s="397"/>
      <c r="B503" s="398"/>
      <c r="C503" s="398"/>
      <c r="D503" s="140"/>
      <c r="E503" s="326"/>
      <c r="F503" s="371"/>
      <c r="G503" s="81" t="s">
        <v>13</v>
      </c>
      <c r="H503" s="86">
        <f>H507+H511</f>
        <v>35865.5</v>
      </c>
      <c r="I503" s="381"/>
      <c r="J503" s="380"/>
      <c r="K503" s="380"/>
      <c r="L503" s="399"/>
    </row>
    <row r="504" spans="1:12" s="361" customFormat="1" ht="18.75" customHeight="1">
      <c r="A504" s="397"/>
      <c r="B504" s="398"/>
      <c r="C504" s="398"/>
      <c r="D504" s="140"/>
      <c r="E504" s="607" t="s">
        <v>55</v>
      </c>
      <c r="F504" s="607"/>
      <c r="G504" s="85" t="s">
        <v>22</v>
      </c>
      <c r="H504" s="86">
        <f>H505+H506+H507</f>
        <v>86165.5</v>
      </c>
      <c r="I504" s="381"/>
      <c r="J504" s="380"/>
      <c r="K504" s="380"/>
      <c r="L504" s="399"/>
    </row>
    <row r="505" spans="1:12" s="361" customFormat="1" ht="18.75" customHeight="1">
      <c r="A505" s="397"/>
      <c r="B505" s="398"/>
      <c r="C505" s="398"/>
      <c r="D505" s="140"/>
      <c r="E505" s="326"/>
      <c r="F505" s="371"/>
      <c r="G505" s="81" t="s">
        <v>11</v>
      </c>
      <c r="H505" s="86">
        <f>H491</f>
        <v>27252</v>
      </c>
      <c r="I505" s="381"/>
      <c r="J505" s="380"/>
      <c r="K505" s="380"/>
      <c r="L505" s="399"/>
    </row>
    <row r="506" spans="1:12" s="361" customFormat="1" ht="18.75" customHeight="1">
      <c r="A506" s="397"/>
      <c r="B506" s="398"/>
      <c r="C506" s="398"/>
      <c r="D506" s="140"/>
      <c r="E506" s="326"/>
      <c r="F506" s="371"/>
      <c r="G506" s="81" t="s">
        <v>12</v>
      </c>
      <c r="H506" s="86">
        <f>H492</f>
        <v>28696.3</v>
      </c>
      <c r="I506" s="381"/>
      <c r="J506" s="380"/>
      <c r="K506" s="380"/>
      <c r="L506" s="399"/>
    </row>
    <row r="507" spans="1:12" s="361" customFormat="1" ht="18.75" customHeight="1">
      <c r="A507" s="397"/>
      <c r="B507" s="398"/>
      <c r="C507" s="398"/>
      <c r="D507" s="140"/>
      <c r="E507" s="326"/>
      <c r="F507" s="371"/>
      <c r="G507" s="81" t="s">
        <v>13</v>
      </c>
      <c r="H507" s="86">
        <f>H493</f>
        <v>30217.200000000001</v>
      </c>
      <c r="I507" s="381"/>
      <c r="J507" s="380"/>
      <c r="K507" s="380"/>
      <c r="L507" s="399"/>
    </row>
    <row r="508" spans="1:12" s="361" customFormat="1" ht="18.75" customHeight="1">
      <c r="A508" s="397"/>
      <c r="B508" s="398"/>
      <c r="C508" s="398"/>
      <c r="D508" s="140"/>
      <c r="E508" s="530" t="s">
        <v>73</v>
      </c>
      <c r="F508" s="530"/>
      <c r="G508" s="85" t="s">
        <v>22</v>
      </c>
      <c r="H508" s="86">
        <f>H509+H510+H511</f>
        <v>16106.300000000003</v>
      </c>
      <c r="I508" s="381"/>
      <c r="J508" s="380"/>
      <c r="K508" s="380"/>
      <c r="L508" s="399"/>
    </row>
    <row r="509" spans="1:12" s="361" customFormat="1" ht="18.75" customHeight="1">
      <c r="A509" s="397"/>
      <c r="B509" s="398"/>
      <c r="C509" s="398"/>
      <c r="D509" s="400"/>
      <c r="E509" s="326"/>
      <c r="F509" s="371"/>
      <c r="G509" s="81" t="s">
        <v>11</v>
      </c>
      <c r="H509" s="86">
        <f>H495</f>
        <v>5094</v>
      </c>
      <c r="I509" s="381"/>
      <c r="J509" s="380"/>
      <c r="K509" s="380"/>
      <c r="L509" s="399"/>
    </row>
    <row r="510" spans="1:12" s="361" customFormat="1" ht="18.75" customHeight="1">
      <c r="A510" s="397"/>
      <c r="B510" s="398"/>
      <c r="C510" s="381"/>
      <c r="D510" s="400"/>
      <c r="E510" s="145"/>
      <c r="F510" s="371"/>
      <c r="G510" s="81" t="s">
        <v>12</v>
      </c>
      <c r="H510" s="86">
        <f>H496</f>
        <v>5364.0000000000027</v>
      </c>
      <c r="I510" s="401"/>
      <c r="J510" s="383"/>
      <c r="K510" s="383"/>
      <c r="L510" s="384"/>
    </row>
    <row r="511" spans="1:12" s="361" customFormat="1" ht="18.75" customHeight="1">
      <c r="A511" s="402"/>
      <c r="B511" s="403"/>
      <c r="C511" s="389"/>
      <c r="D511" s="404"/>
      <c r="E511" s="308"/>
      <c r="F511" s="405"/>
      <c r="G511" s="101" t="s">
        <v>13</v>
      </c>
      <c r="H511" s="130">
        <f>H497</f>
        <v>5648.2999999999984</v>
      </c>
      <c r="I511" s="406"/>
      <c r="J511" s="385"/>
      <c r="K511" s="385"/>
      <c r="L511" s="386"/>
    </row>
    <row r="512" spans="1:12" s="361" customFormat="1" ht="29.25" customHeight="1">
      <c r="A512" s="626" t="s">
        <v>278</v>
      </c>
      <c r="B512" s="627"/>
      <c r="C512" s="628"/>
      <c r="D512" s="628"/>
      <c r="E512" s="628"/>
      <c r="F512" s="628"/>
      <c r="G512" s="627"/>
      <c r="H512" s="627"/>
      <c r="I512" s="407"/>
      <c r="J512" s="407"/>
      <c r="K512" s="407"/>
      <c r="L512" s="408"/>
    </row>
    <row r="513" spans="1:12" s="3" customFormat="1" ht="23.25" customHeight="1">
      <c r="A513" s="506"/>
      <c r="B513" s="511" t="s">
        <v>262</v>
      </c>
      <c r="C513" s="511" t="s">
        <v>279</v>
      </c>
      <c r="D513" s="506" t="s">
        <v>19</v>
      </c>
      <c r="E513" s="511" t="s">
        <v>270</v>
      </c>
      <c r="F513" s="520" t="s">
        <v>230</v>
      </c>
      <c r="G513" s="7" t="s">
        <v>22</v>
      </c>
      <c r="H513" s="8">
        <f>H514+H515+H516</f>
        <v>2023.5</v>
      </c>
      <c r="I513" s="9" t="s">
        <v>23</v>
      </c>
      <c r="J513" s="111"/>
      <c r="K513" s="111"/>
      <c r="L513" s="147"/>
    </row>
    <row r="514" spans="1:12" s="3" customFormat="1" ht="54.75" customHeight="1">
      <c r="A514" s="507"/>
      <c r="B514" s="512"/>
      <c r="C514" s="512"/>
      <c r="D514" s="507"/>
      <c r="E514" s="512"/>
      <c r="F514" s="538"/>
      <c r="G514" s="14" t="s">
        <v>11</v>
      </c>
      <c r="H514" s="88">
        <v>640</v>
      </c>
      <c r="I514" s="115" t="s">
        <v>280</v>
      </c>
      <c r="J514" s="150">
        <f>H514</f>
        <v>640</v>
      </c>
      <c r="K514" s="150">
        <f>H515</f>
        <v>673.9</v>
      </c>
      <c r="L514" s="150">
        <f>H516</f>
        <v>709.6</v>
      </c>
    </row>
    <row r="515" spans="1:12" s="3" customFormat="1" ht="21.75" customHeight="1">
      <c r="A515" s="409"/>
      <c r="B515" s="512"/>
      <c r="C515" s="512"/>
      <c r="D515" s="12"/>
      <c r="E515" s="512"/>
      <c r="F515" s="148"/>
      <c r="G515" s="14" t="s">
        <v>12</v>
      </c>
      <c r="H515" s="88">
        <v>673.9</v>
      </c>
      <c r="I515" s="410" t="s">
        <v>25</v>
      </c>
      <c r="J515" s="151"/>
      <c r="K515" s="151"/>
      <c r="L515" s="152"/>
    </row>
    <row r="516" spans="1:12" s="3" customFormat="1" ht="46.5" customHeight="1">
      <c r="A516" s="409"/>
      <c r="B516" s="512"/>
      <c r="C516" s="512"/>
      <c r="D516" s="12"/>
      <c r="E516" s="512"/>
      <c r="F516" s="148"/>
      <c r="G516" s="14" t="s">
        <v>13</v>
      </c>
      <c r="H516" s="88">
        <v>709.6</v>
      </c>
      <c r="I516" s="115" t="s">
        <v>84</v>
      </c>
      <c r="J516" s="411">
        <v>20</v>
      </c>
      <c r="K516" s="411">
        <v>21</v>
      </c>
      <c r="L516" s="411">
        <v>22</v>
      </c>
    </row>
    <row r="517" spans="1:12" s="3" customFormat="1" ht="17.25" customHeight="1">
      <c r="A517" s="409"/>
      <c r="B517" s="512"/>
      <c r="C517" s="512"/>
      <c r="D517" s="12"/>
      <c r="E517" s="512"/>
      <c r="F517" s="148"/>
      <c r="G517" s="156"/>
      <c r="H517" s="157"/>
      <c r="I517" s="410" t="s">
        <v>28</v>
      </c>
      <c r="J517" s="151"/>
      <c r="K517" s="151"/>
      <c r="L517" s="152"/>
    </row>
    <row r="518" spans="1:12" s="3" customFormat="1" ht="44.25" customHeight="1">
      <c r="A518" s="409"/>
      <c r="B518" s="512"/>
      <c r="C518" s="148"/>
      <c r="D518" s="12"/>
      <c r="E518" s="51"/>
      <c r="F518" s="148"/>
      <c r="G518" s="156"/>
      <c r="H518" s="157"/>
      <c r="I518" s="158" t="s">
        <v>85</v>
      </c>
      <c r="J518" s="150">
        <f>(J514/J516)</f>
        <v>32</v>
      </c>
      <c r="K518" s="150">
        <f>(K514/K516)</f>
        <v>32.090476190476188</v>
      </c>
      <c r="L518" s="150">
        <f>(L514/L516)</f>
        <v>32.254545454545458</v>
      </c>
    </row>
    <row r="519" spans="1:12" s="3" customFormat="1" ht="19.5" customHeight="1">
      <c r="A519" s="409"/>
      <c r="B519" s="40"/>
      <c r="C519" s="148"/>
      <c r="D519" s="12"/>
      <c r="E519" s="51"/>
      <c r="F519" s="148"/>
      <c r="G519" s="156"/>
      <c r="H519" s="157"/>
      <c r="I519" s="410" t="s">
        <v>86</v>
      </c>
      <c r="J519" s="159"/>
      <c r="K519" s="159"/>
      <c r="L519" s="160"/>
    </row>
    <row r="520" spans="1:12" s="3" customFormat="1" ht="48" customHeight="1">
      <c r="A520" s="412"/>
      <c r="B520" s="45"/>
      <c r="C520" s="413"/>
      <c r="D520" s="47"/>
      <c r="E520" s="56"/>
      <c r="F520" s="413"/>
      <c r="G520" s="414"/>
      <c r="H520" s="415"/>
      <c r="I520" s="416" t="s">
        <v>87</v>
      </c>
      <c r="J520" s="344">
        <v>100</v>
      </c>
      <c r="K520" s="344">
        <v>105.3</v>
      </c>
      <c r="L520" s="344">
        <v>105.3</v>
      </c>
    </row>
    <row r="521" spans="1:12" s="3" customFormat="1" ht="28.5" customHeight="1">
      <c r="A521" s="417"/>
      <c r="B521" s="446"/>
      <c r="C521" s="511" t="s">
        <v>281</v>
      </c>
      <c r="D521" s="506" t="s">
        <v>19</v>
      </c>
      <c r="E521" s="506" t="s">
        <v>282</v>
      </c>
      <c r="F521" s="520" t="s">
        <v>40</v>
      </c>
      <c r="G521" s="7" t="s">
        <v>22</v>
      </c>
      <c r="H521" s="8">
        <f>H522+H523+H524</f>
        <v>37941.699999999997</v>
      </c>
      <c r="I521" s="579" t="s">
        <v>23</v>
      </c>
      <c r="J521" s="579"/>
      <c r="K521" s="579"/>
      <c r="L521" s="580"/>
    </row>
    <row r="522" spans="1:12" s="3" customFormat="1" ht="37.5" customHeight="1">
      <c r="A522" s="409"/>
      <c r="B522" s="50"/>
      <c r="C522" s="512"/>
      <c r="D522" s="507"/>
      <c r="E522" s="507"/>
      <c r="F522" s="538"/>
      <c r="G522" s="14" t="s">
        <v>11</v>
      </c>
      <c r="H522" s="88">
        <v>12000</v>
      </c>
      <c r="I522" s="296" t="s">
        <v>283</v>
      </c>
      <c r="J522" s="347">
        <f>H522</f>
        <v>12000</v>
      </c>
      <c r="K522" s="347">
        <f>H523</f>
        <v>12636</v>
      </c>
      <c r="L522" s="347">
        <f>H524</f>
        <v>13305.7</v>
      </c>
    </row>
    <row r="523" spans="1:12" s="3" customFormat="1" ht="25.5" customHeight="1">
      <c r="A523" s="412"/>
      <c r="B523" s="55"/>
      <c r="C523" s="513"/>
      <c r="D523" s="44"/>
      <c r="E523" s="55"/>
      <c r="F523" s="48"/>
      <c r="G523" s="49" t="s">
        <v>12</v>
      </c>
      <c r="H523" s="278">
        <v>12636</v>
      </c>
      <c r="I523" s="579" t="s">
        <v>219</v>
      </c>
      <c r="J523" s="579"/>
      <c r="K523" s="579"/>
      <c r="L523" s="580"/>
    </row>
    <row r="524" spans="1:12" s="3" customFormat="1" ht="25.5" customHeight="1">
      <c r="A524" s="409"/>
      <c r="B524" s="50"/>
      <c r="C524" s="50"/>
      <c r="D524" s="34"/>
      <c r="E524" s="34"/>
      <c r="F524" s="39"/>
      <c r="G524" s="14" t="s">
        <v>13</v>
      </c>
      <c r="H524" s="88">
        <v>13305.7</v>
      </c>
      <c r="I524" s="242" t="s">
        <v>284</v>
      </c>
      <c r="J524" s="218">
        <v>1</v>
      </c>
      <c r="K524" s="218">
        <v>1</v>
      </c>
      <c r="L524" s="489">
        <v>1</v>
      </c>
    </row>
    <row r="525" spans="1:12" s="3" customFormat="1" ht="25.5" customHeight="1">
      <c r="A525" s="409"/>
      <c r="B525" s="50"/>
      <c r="C525" s="50"/>
      <c r="D525" s="34"/>
      <c r="E525" s="34"/>
      <c r="F525" s="39"/>
      <c r="G525" s="39"/>
      <c r="H525" s="38"/>
      <c r="I525" s="579" t="s">
        <v>221</v>
      </c>
      <c r="J525" s="579"/>
      <c r="K525" s="579"/>
      <c r="L525" s="580"/>
    </row>
    <row r="526" spans="1:12" s="3" customFormat="1" ht="36" customHeight="1">
      <c r="A526" s="409"/>
      <c r="B526" s="50"/>
      <c r="C526" s="50"/>
      <c r="D526" s="34"/>
      <c r="E526" s="34"/>
      <c r="F526" s="39"/>
      <c r="G526" s="39"/>
      <c r="H526" s="38"/>
      <c r="I526" s="419" t="s">
        <v>285</v>
      </c>
      <c r="J526" s="347">
        <f>(J522/J524)</f>
        <v>12000</v>
      </c>
      <c r="K526" s="347">
        <f>(K522/K524)</f>
        <v>12636</v>
      </c>
      <c r="L526" s="347">
        <f>(L522/L524)</f>
        <v>13305.7</v>
      </c>
    </row>
    <row r="527" spans="1:12" s="3" customFormat="1" ht="26.25" customHeight="1">
      <c r="A527" s="409"/>
      <c r="B527" s="50"/>
      <c r="C527" s="556"/>
      <c r="D527" s="34"/>
      <c r="E527" s="34"/>
      <c r="F527" s="39"/>
      <c r="G527" s="39"/>
      <c r="H527" s="38"/>
      <c r="I527" s="579" t="s">
        <v>86</v>
      </c>
      <c r="J527" s="579"/>
      <c r="K527" s="579"/>
      <c r="L527" s="580"/>
    </row>
    <row r="528" spans="1:12" s="3" customFormat="1" ht="33.75" customHeight="1">
      <c r="A528" s="409"/>
      <c r="B528" s="50"/>
      <c r="C528" s="556"/>
      <c r="D528" s="44"/>
      <c r="E528" s="34"/>
      <c r="F528" s="39"/>
      <c r="G528" s="48"/>
      <c r="H528" s="46"/>
      <c r="I528" s="420" t="s">
        <v>167</v>
      </c>
      <c r="J528" s="347">
        <v>100</v>
      </c>
      <c r="K528" s="347">
        <v>100</v>
      </c>
      <c r="L528" s="347">
        <v>100</v>
      </c>
    </row>
    <row r="529" spans="1:12" s="3" customFormat="1" ht="28.5" customHeight="1">
      <c r="A529" s="409"/>
      <c r="B529" s="509"/>
      <c r="C529" s="511" t="s">
        <v>286</v>
      </c>
      <c r="D529" s="506" t="s">
        <v>19</v>
      </c>
      <c r="E529" s="511" t="s">
        <v>287</v>
      </c>
      <c r="F529" s="520" t="s">
        <v>230</v>
      </c>
      <c r="G529" s="87" t="s">
        <v>22</v>
      </c>
      <c r="H529" s="88">
        <f>H530+H531+H532</f>
        <v>18970.8</v>
      </c>
      <c r="I529" s="579" t="s">
        <v>23</v>
      </c>
      <c r="J529" s="579"/>
      <c r="K529" s="579"/>
      <c r="L529" s="580"/>
    </row>
    <row r="530" spans="1:12" s="3" customFormat="1" ht="39.75" customHeight="1">
      <c r="A530" s="409"/>
      <c r="B530" s="509"/>
      <c r="C530" s="512"/>
      <c r="D530" s="507"/>
      <c r="E530" s="638"/>
      <c r="F530" s="538"/>
      <c r="G530" s="14" t="s">
        <v>11</v>
      </c>
      <c r="H530" s="88">
        <v>6000</v>
      </c>
      <c r="I530" s="296" t="s">
        <v>283</v>
      </c>
      <c r="J530" s="347">
        <v>6000</v>
      </c>
      <c r="K530" s="421">
        <v>6318</v>
      </c>
      <c r="L530" s="18">
        <v>6652.8</v>
      </c>
    </row>
    <row r="531" spans="1:12" s="3" customFormat="1" ht="29.25" customHeight="1">
      <c r="A531" s="409"/>
      <c r="B531" s="40"/>
      <c r="C531" s="512"/>
      <c r="D531" s="34"/>
      <c r="E531" s="638"/>
      <c r="F531" s="39"/>
      <c r="G531" s="14" t="s">
        <v>12</v>
      </c>
      <c r="H531" s="88">
        <v>6318</v>
      </c>
      <c r="I531" s="579" t="s">
        <v>219</v>
      </c>
      <c r="J531" s="579"/>
      <c r="K531" s="579"/>
      <c r="L531" s="580"/>
    </row>
    <row r="532" spans="1:12" s="3" customFormat="1" ht="24.75" customHeight="1">
      <c r="A532" s="409"/>
      <c r="B532" s="40"/>
      <c r="C532" s="512"/>
      <c r="D532" s="34"/>
      <c r="E532" s="638"/>
      <c r="F532" s="39"/>
      <c r="G532" s="14" t="s">
        <v>13</v>
      </c>
      <c r="H532" s="88">
        <v>6652.8</v>
      </c>
      <c r="I532" s="296" t="s">
        <v>284</v>
      </c>
      <c r="J532" s="219">
        <v>1</v>
      </c>
      <c r="K532" s="219">
        <v>1</v>
      </c>
      <c r="L532" s="418">
        <v>1</v>
      </c>
    </row>
    <row r="533" spans="1:12" s="3" customFormat="1" ht="22.5" customHeight="1">
      <c r="A533" s="409"/>
      <c r="B533" s="51"/>
      <c r="C533" s="50"/>
      <c r="D533" s="34"/>
      <c r="E533" s="638"/>
      <c r="F533" s="39"/>
      <c r="G533" s="39"/>
      <c r="H533" s="38"/>
      <c r="I533" s="579" t="s">
        <v>221</v>
      </c>
      <c r="J533" s="579"/>
      <c r="K533" s="579"/>
      <c r="L533" s="580"/>
    </row>
    <row r="534" spans="1:12" s="3" customFormat="1" ht="37.5" customHeight="1">
      <c r="A534" s="409"/>
      <c r="B534" s="40"/>
      <c r="C534" s="50"/>
      <c r="D534" s="34"/>
      <c r="E534" s="512"/>
      <c r="F534" s="39"/>
      <c r="G534" s="39"/>
      <c r="H534" s="38"/>
      <c r="I534" s="419" t="s">
        <v>285</v>
      </c>
      <c r="J534" s="347">
        <f>(J530/J532)</f>
        <v>6000</v>
      </c>
      <c r="K534" s="347">
        <f>(K530/K532)</f>
        <v>6318</v>
      </c>
      <c r="L534" s="347">
        <f>(L530/L532)</f>
        <v>6652.8</v>
      </c>
    </row>
    <row r="535" spans="1:12" s="3" customFormat="1" ht="26.25" customHeight="1">
      <c r="A535" s="409"/>
      <c r="B535" s="40"/>
      <c r="C535" s="556"/>
      <c r="D535" s="34"/>
      <c r="E535" s="512"/>
      <c r="F535" s="39"/>
      <c r="G535" s="39"/>
      <c r="H535" s="38"/>
      <c r="I535" s="579" t="s">
        <v>86</v>
      </c>
      <c r="J535" s="579"/>
      <c r="K535" s="579"/>
      <c r="L535" s="580"/>
    </row>
    <row r="536" spans="1:12" s="3" customFormat="1" ht="36.75" customHeight="1">
      <c r="A536" s="409"/>
      <c r="B536" s="45"/>
      <c r="C536" s="556"/>
      <c r="D536" s="34"/>
      <c r="E536" s="512"/>
      <c r="F536" s="39"/>
      <c r="G536" s="48"/>
      <c r="H536" s="46"/>
      <c r="I536" s="420" t="s">
        <v>167</v>
      </c>
      <c r="J536" s="347">
        <v>100</v>
      </c>
      <c r="K536" s="347">
        <v>100</v>
      </c>
      <c r="L536" s="347">
        <v>100</v>
      </c>
    </row>
    <row r="537" spans="1:12" s="361" customFormat="1" ht="24" customHeight="1">
      <c r="A537" s="5"/>
      <c r="B537" s="555"/>
      <c r="C537" s="568" t="s">
        <v>288</v>
      </c>
      <c r="D537" s="599" t="s">
        <v>19</v>
      </c>
      <c r="E537" s="568" t="s">
        <v>289</v>
      </c>
      <c r="F537" s="105" t="s">
        <v>40</v>
      </c>
      <c r="G537" s="87" t="s">
        <v>22</v>
      </c>
      <c r="H537" s="88">
        <f>H538+H539+H540</f>
        <v>65000</v>
      </c>
      <c r="I537" s="579" t="s">
        <v>23</v>
      </c>
      <c r="J537" s="579"/>
      <c r="K537" s="579"/>
      <c r="L537" s="580"/>
    </row>
    <row r="538" spans="1:12" s="361" customFormat="1" ht="59.25" customHeight="1">
      <c r="A538" s="12"/>
      <c r="B538" s="556"/>
      <c r="C538" s="569"/>
      <c r="D538" s="600"/>
      <c r="E538" s="569"/>
      <c r="F538" s="113"/>
      <c r="G538" s="14" t="s">
        <v>11</v>
      </c>
      <c r="H538" s="88">
        <v>1600</v>
      </c>
      <c r="I538" s="117" t="s">
        <v>290</v>
      </c>
      <c r="J538" s="160">
        <f>H538</f>
        <v>1600</v>
      </c>
      <c r="K538" s="347">
        <f>H539</f>
        <v>23400</v>
      </c>
      <c r="L538" s="347">
        <f>H540</f>
        <v>40000</v>
      </c>
    </row>
    <row r="539" spans="1:12" s="361" customFormat="1" ht="16.7" customHeight="1">
      <c r="A539" s="12"/>
      <c r="B539" s="368"/>
      <c r="C539" s="569"/>
      <c r="D539" s="600"/>
      <c r="E539" s="198"/>
      <c r="F539" s="113"/>
      <c r="G539" s="14" t="s">
        <v>12</v>
      </c>
      <c r="H539" s="88">
        <v>23400</v>
      </c>
      <c r="I539" s="579" t="s">
        <v>219</v>
      </c>
      <c r="J539" s="579"/>
      <c r="K539" s="579"/>
      <c r="L539" s="580"/>
    </row>
    <row r="540" spans="1:12" s="361" customFormat="1" ht="21.75" customHeight="1">
      <c r="A540" s="12"/>
      <c r="B540" s="368"/>
      <c r="C540" s="198"/>
      <c r="D540" s="183"/>
      <c r="E540" s="198"/>
      <c r="F540" s="113"/>
      <c r="G540" s="14" t="s">
        <v>13</v>
      </c>
      <c r="H540" s="88">
        <v>40000</v>
      </c>
      <c r="I540" s="117" t="s">
        <v>229</v>
      </c>
      <c r="J540" s="160">
        <v>1</v>
      </c>
      <c r="K540" s="347">
        <v>1</v>
      </c>
      <c r="L540" s="347">
        <v>1</v>
      </c>
    </row>
    <row r="541" spans="1:12" s="361" customFormat="1" ht="21.75" customHeight="1">
      <c r="A541" s="12"/>
      <c r="B541" s="368"/>
      <c r="C541" s="198"/>
      <c r="D541" s="183"/>
      <c r="E541" s="198"/>
      <c r="F541" s="113"/>
      <c r="G541" s="39"/>
      <c r="H541" s="38"/>
      <c r="I541" s="117" t="s">
        <v>291</v>
      </c>
      <c r="J541" s="160">
        <v>0</v>
      </c>
      <c r="K541" s="347">
        <v>100</v>
      </c>
      <c r="L541" s="347">
        <v>100</v>
      </c>
    </row>
    <row r="542" spans="1:12" s="361" customFormat="1" ht="21.75" customHeight="1">
      <c r="A542" s="12"/>
      <c r="B542" s="368"/>
      <c r="C542" s="198"/>
      <c r="D542" s="183"/>
      <c r="E542" s="198"/>
      <c r="F542" s="113"/>
      <c r="G542" s="39"/>
      <c r="H542" s="38"/>
      <c r="I542" s="579" t="s">
        <v>221</v>
      </c>
      <c r="J542" s="579"/>
      <c r="K542" s="579"/>
      <c r="L542" s="580"/>
    </row>
    <row r="543" spans="1:12" s="361" customFormat="1" ht="39" customHeight="1">
      <c r="A543" s="12"/>
      <c r="B543" s="368"/>
      <c r="C543" s="198"/>
      <c r="D543" s="183"/>
      <c r="E543" s="198"/>
      <c r="F543" s="113"/>
      <c r="G543" s="39"/>
      <c r="H543" s="38"/>
      <c r="I543" s="419" t="s">
        <v>292</v>
      </c>
      <c r="J543" s="347">
        <f>J538/J540</f>
        <v>1600</v>
      </c>
      <c r="K543" s="347">
        <f>K538/K540</f>
        <v>23400</v>
      </c>
      <c r="L543" s="347">
        <f>L538/L540</f>
        <v>40000</v>
      </c>
    </row>
    <row r="544" spans="1:12" s="361" customFormat="1" ht="24" customHeight="1">
      <c r="A544" s="12"/>
      <c r="B544" s="368"/>
      <c r="C544" s="198"/>
      <c r="D544" s="183"/>
      <c r="E544" s="198"/>
      <c r="F544" s="113"/>
      <c r="G544" s="39"/>
      <c r="H544" s="38"/>
      <c r="I544" s="579" t="s">
        <v>86</v>
      </c>
      <c r="J544" s="579"/>
      <c r="K544" s="579"/>
      <c r="L544" s="580"/>
    </row>
    <row r="545" spans="1:12" s="361" customFormat="1" ht="26.25" customHeight="1">
      <c r="A545" s="12"/>
      <c r="B545" s="368"/>
      <c r="C545" s="491"/>
      <c r="D545" s="198"/>
      <c r="E545" s="198"/>
      <c r="F545" s="113"/>
      <c r="G545" s="39"/>
      <c r="H545" s="38"/>
      <c r="I545" s="420" t="s">
        <v>167</v>
      </c>
      <c r="J545" s="254">
        <v>2.5</v>
      </c>
      <c r="K545" s="254">
        <v>38.5</v>
      </c>
      <c r="L545" s="254">
        <v>100</v>
      </c>
    </row>
    <row r="546" spans="1:12" s="361" customFormat="1" ht="18.75" customHeight="1">
      <c r="A546" s="393"/>
      <c r="B546" s="394"/>
      <c r="C546" s="394"/>
      <c r="D546" s="422"/>
      <c r="E546" s="527" t="s">
        <v>293</v>
      </c>
      <c r="F546" s="527"/>
      <c r="G546" s="74" t="s">
        <v>22</v>
      </c>
      <c r="H546" s="319">
        <f>H547+H548+H549</f>
        <v>123936</v>
      </c>
      <c r="I546" s="423"/>
      <c r="J546" s="424"/>
      <c r="K546" s="424"/>
      <c r="L546" s="425"/>
    </row>
    <row r="547" spans="1:12" s="361" customFormat="1" ht="28.5" customHeight="1">
      <c r="A547" s="397"/>
      <c r="B547" s="398"/>
      <c r="C547" s="381"/>
      <c r="D547" s="246"/>
      <c r="E547" s="369"/>
      <c r="F547" s="80"/>
      <c r="G547" s="81" t="s">
        <v>11</v>
      </c>
      <c r="H547" s="322">
        <f>H551</f>
        <v>20240</v>
      </c>
      <c r="I547" s="426"/>
      <c r="J547" s="383"/>
      <c r="K547" s="383"/>
      <c r="L547" s="384"/>
    </row>
    <row r="548" spans="1:12" s="361" customFormat="1" ht="18.75" customHeight="1">
      <c r="A548" s="397"/>
      <c r="B548" s="398"/>
      <c r="C548" s="381"/>
      <c r="D548" s="246"/>
      <c r="E548" s="369"/>
      <c r="F548" s="80"/>
      <c r="G548" s="81" t="s">
        <v>12</v>
      </c>
      <c r="H548" s="322">
        <f>H552</f>
        <v>43027.9</v>
      </c>
      <c r="I548" s="426"/>
      <c r="J548" s="383"/>
      <c r="K548" s="383"/>
      <c r="L548" s="384"/>
    </row>
    <row r="549" spans="1:12" s="361" customFormat="1" ht="18.75" customHeight="1">
      <c r="A549" s="397"/>
      <c r="B549" s="398"/>
      <c r="C549" s="381"/>
      <c r="D549" s="246"/>
      <c r="E549" s="369"/>
      <c r="F549" s="80"/>
      <c r="G549" s="81" t="s">
        <v>13</v>
      </c>
      <c r="H549" s="322">
        <f>H553</f>
        <v>60668.100000000006</v>
      </c>
      <c r="I549" s="426"/>
      <c r="J549" s="383"/>
      <c r="K549" s="383"/>
      <c r="L549" s="384"/>
    </row>
    <row r="550" spans="1:12" s="361" customFormat="1" ht="18.75" customHeight="1">
      <c r="A550" s="397"/>
      <c r="B550" s="398"/>
      <c r="C550" s="398"/>
      <c r="D550" s="246"/>
      <c r="E550" s="530" t="s">
        <v>55</v>
      </c>
      <c r="F550" s="530"/>
      <c r="G550" s="85" t="s">
        <v>22</v>
      </c>
      <c r="H550" s="322">
        <f>H551+H552+H553</f>
        <v>123936</v>
      </c>
      <c r="I550" s="427"/>
      <c r="J550" s="428"/>
      <c r="K550" s="428"/>
      <c r="L550" s="429"/>
    </row>
    <row r="551" spans="1:12" s="361" customFormat="1" ht="18.75" customHeight="1">
      <c r="A551" s="397"/>
      <c r="B551" s="398"/>
      <c r="C551" s="381"/>
      <c r="D551" s="246"/>
      <c r="E551" s="369"/>
      <c r="F551" s="80"/>
      <c r="G551" s="81" t="s">
        <v>11</v>
      </c>
      <c r="H551" s="322">
        <f>H514+H522+H530+H538</f>
        <v>20240</v>
      </c>
      <c r="I551" s="426"/>
      <c r="J551" s="383"/>
      <c r="K551" s="383"/>
      <c r="L551" s="384"/>
    </row>
    <row r="552" spans="1:12" s="361" customFormat="1" ht="18.75" customHeight="1">
      <c r="A552" s="397"/>
      <c r="B552" s="398"/>
      <c r="C552" s="381"/>
      <c r="D552" s="246"/>
      <c r="E552" s="369"/>
      <c r="F552" s="80"/>
      <c r="G552" s="81" t="s">
        <v>12</v>
      </c>
      <c r="H552" s="322">
        <f>H515+H523+H531+H539</f>
        <v>43027.9</v>
      </c>
      <c r="I552" s="426"/>
      <c r="J552" s="383"/>
      <c r="K552" s="383"/>
      <c r="L552" s="384"/>
    </row>
    <row r="553" spans="1:12" s="361" customFormat="1" ht="36" customHeight="1">
      <c r="A553" s="402"/>
      <c r="B553" s="403"/>
      <c r="C553" s="389"/>
      <c r="D553" s="251"/>
      <c r="E553" s="374"/>
      <c r="F553" s="100"/>
      <c r="G553" s="101" t="s">
        <v>13</v>
      </c>
      <c r="H553" s="328">
        <f>H516+H524+H532+H540</f>
        <v>60668.100000000006</v>
      </c>
      <c r="I553" s="430"/>
      <c r="J553" s="385"/>
      <c r="K553" s="385"/>
      <c r="L553" s="386"/>
    </row>
    <row r="554" spans="1:12" s="361" customFormat="1" ht="20.25" customHeight="1">
      <c r="A554" s="393"/>
      <c r="B554" s="394"/>
      <c r="C554" s="395"/>
      <c r="D554" s="431"/>
      <c r="E554" s="551" t="s">
        <v>95</v>
      </c>
      <c r="F554" s="551"/>
      <c r="G554" s="74" t="s">
        <v>22</v>
      </c>
      <c r="H554" s="75">
        <f>H555+H556+H557</f>
        <v>640045.60000000009</v>
      </c>
      <c r="I554" s="434"/>
      <c r="J554" s="435"/>
      <c r="K554" s="435"/>
      <c r="L554" s="436"/>
    </row>
    <row r="555" spans="1:12" s="361" customFormat="1" ht="20.25" customHeight="1">
      <c r="A555" s="397"/>
      <c r="B555" s="398"/>
      <c r="C555" s="381"/>
      <c r="D555" s="382"/>
      <c r="E555" s="145"/>
      <c r="F555" s="304"/>
      <c r="G555" s="81" t="s">
        <v>11</v>
      </c>
      <c r="H555" s="86">
        <f>H559+H563</f>
        <v>183482.6</v>
      </c>
      <c r="I555" s="401"/>
      <c r="J555" s="383"/>
      <c r="K555" s="383"/>
      <c r="L555" s="384"/>
    </row>
    <row r="556" spans="1:12" s="361" customFormat="1" ht="20.25" customHeight="1">
      <c r="A556" s="397"/>
      <c r="B556" s="398"/>
      <c r="C556" s="381"/>
      <c r="D556" s="382"/>
      <c r="E556" s="145"/>
      <c r="F556" s="304"/>
      <c r="G556" s="81" t="s">
        <v>12</v>
      </c>
      <c r="H556" s="86">
        <f>H560+H564</f>
        <v>214911.8</v>
      </c>
      <c r="I556" s="401"/>
      <c r="J556" s="383"/>
      <c r="K556" s="383"/>
      <c r="L556" s="384"/>
    </row>
    <row r="557" spans="1:12" s="361" customFormat="1" ht="20.25" customHeight="1">
      <c r="A557" s="397"/>
      <c r="B557" s="398"/>
      <c r="C557" s="381"/>
      <c r="D557" s="382"/>
      <c r="E557" s="145"/>
      <c r="F557" s="304"/>
      <c r="G557" s="81" t="s">
        <v>13</v>
      </c>
      <c r="H557" s="86">
        <f>H561+H565</f>
        <v>241651.20000000001</v>
      </c>
      <c r="I557" s="401"/>
      <c r="J557" s="383"/>
      <c r="K557" s="383"/>
      <c r="L557" s="384"/>
    </row>
    <row r="558" spans="1:12" s="361" customFormat="1" ht="20.25" customHeight="1">
      <c r="A558" s="397"/>
      <c r="B558" s="398"/>
      <c r="C558" s="381"/>
      <c r="D558" s="382"/>
      <c r="E558" s="614" t="s">
        <v>55</v>
      </c>
      <c r="F558" s="614"/>
      <c r="G558" s="85" t="s">
        <v>22</v>
      </c>
      <c r="H558" s="86">
        <f>H559+H560+H561</f>
        <v>560601.89999999991</v>
      </c>
      <c r="I558" s="401"/>
      <c r="J558" s="383"/>
      <c r="K558" s="383"/>
      <c r="L558" s="384"/>
    </row>
    <row r="559" spans="1:12" s="361" customFormat="1" ht="20.25" customHeight="1">
      <c r="A559" s="397"/>
      <c r="B559" s="398"/>
      <c r="C559" s="381"/>
      <c r="D559" s="382"/>
      <c r="E559" s="145"/>
      <c r="F559" s="304"/>
      <c r="G559" s="81" t="s">
        <v>11</v>
      </c>
      <c r="H559" s="86">
        <f>H461+H482+H505+H551</f>
        <v>158356.6</v>
      </c>
      <c r="I559" s="401"/>
      <c r="J559" s="383"/>
      <c r="K559" s="383"/>
      <c r="L559" s="384"/>
    </row>
    <row r="560" spans="1:12" s="361" customFormat="1" ht="20.25" customHeight="1">
      <c r="A560" s="397"/>
      <c r="B560" s="398"/>
      <c r="C560" s="381"/>
      <c r="D560" s="382"/>
      <c r="E560" s="145"/>
      <c r="F560" s="304"/>
      <c r="G560" s="81" t="s">
        <v>12</v>
      </c>
      <c r="H560" s="86">
        <f>H462+H483+H506+H552</f>
        <v>188454.09999999998</v>
      </c>
      <c r="I560" s="401"/>
      <c r="J560" s="383"/>
      <c r="K560" s="383"/>
      <c r="L560" s="384"/>
    </row>
    <row r="561" spans="1:12" s="361" customFormat="1" ht="20.25" customHeight="1">
      <c r="A561" s="397"/>
      <c r="B561" s="398"/>
      <c r="C561" s="381"/>
      <c r="D561" s="382"/>
      <c r="E561" s="145"/>
      <c r="F561" s="304"/>
      <c r="G561" s="81" t="s">
        <v>13</v>
      </c>
      <c r="H561" s="86">
        <f>H463+H484+H507+H553</f>
        <v>213791.2</v>
      </c>
      <c r="I561" s="401"/>
      <c r="J561" s="383"/>
      <c r="K561" s="383"/>
      <c r="L561" s="384"/>
    </row>
    <row r="562" spans="1:12" s="361" customFormat="1" ht="20.25" customHeight="1">
      <c r="A562" s="397"/>
      <c r="B562" s="398"/>
      <c r="C562" s="381"/>
      <c r="D562" s="382"/>
      <c r="E562" s="607" t="s">
        <v>245</v>
      </c>
      <c r="F562" s="607"/>
      <c r="G562" s="85" t="s">
        <v>22</v>
      </c>
      <c r="H562" s="86">
        <f>H563+H564+H565</f>
        <v>79443.7</v>
      </c>
      <c r="I562" s="401"/>
      <c r="J562" s="383"/>
      <c r="K562" s="383"/>
      <c r="L562" s="384"/>
    </row>
    <row r="563" spans="1:12" s="361" customFormat="1" ht="20.25" customHeight="1">
      <c r="A563" s="397"/>
      <c r="B563" s="398"/>
      <c r="C563" s="381"/>
      <c r="D563" s="382"/>
      <c r="E563" s="369"/>
      <c r="F563" s="246"/>
      <c r="G563" s="81" t="s">
        <v>11</v>
      </c>
      <c r="H563" s="86">
        <f>H465+H509</f>
        <v>25126</v>
      </c>
      <c r="I563" s="401"/>
      <c r="J563" s="383"/>
      <c r="K563" s="383"/>
      <c r="L563" s="384"/>
    </row>
    <row r="564" spans="1:12" s="361" customFormat="1" ht="20.25" customHeight="1">
      <c r="A564" s="397"/>
      <c r="B564" s="398"/>
      <c r="C564" s="381"/>
      <c r="D564" s="382"/>
      <c r="E564" s="369"/>
      <c r="F564" s="246"/>
      <c r="G564" s="81" t="s">
        <v>12</v>
      </c>
      <c r="H564" s="86">
        <f>H466+H510</f>
        <v>26457.7</v>
      </c>
      <c r="I564" s="401"/>
      <c r="J564" s="383"/>
      <c r="K564" s="383"/>
      <c r="L564" s="384"/>
    </row>
    <row r="565" spans="1:12" s="361" customFormat="1" ht="20.25" customHeight="1">
      <c r="A565" s="402"/>
      <c r="B565" s="403"/>
      <c r="C565" s="389"/>
      <c r="D565" s="390"/>
      <c r="E565" s="490"/>
      <c r="F565" s="251"/>
      <c r="G565" s="101" t="s">
        <v>13</v>
      </c>
      <c r="H565" s="130">
        <f>H467+H511</f>
        <v>27859.999999999996</v>
      </c>
      <c r="I565" s="406"/>
      <c r="J565" s="385"/>
      <c r="K565" s="385"/>
      <c r="L565" s="386"/>
    </row>
    <row r="566" spans="1:12" s="361" customFormat="1" ht="29.25" customHeight="1">
      <c r="A566" s="393"/>
      <c r="B566" s="394"/>
      <c r="C566" s="395"/>
      <c r="D566" s="431"/>
      <c r="E566" s="551" t="s">
        <v>294</v>
      </c>
      <c r="F566" s="551"/>
      <c r="G566" s="74" t="s">
        <v>22</v>
      </c>
      <c r="H566" s="75">
        <f>H567+H568+H569</f>
        <v>3566845.3</v>
      </c>
      <c r="I566" s="434"/>
      <c r="J566" s="435"/>
      <c r="K566" s="435"/>
      <c r="L566" s="436"/>
    </row>
    <row r="567" spans="1:12" s="361" customFormat="1" ht="29.25" customHeight="1">
      <c r="A567" s="397"/>
      <c r="B567" s="398"/>
      <c r="C567" s="381"/>
      <c r="D567" s="382"/>
      <c r="E567" s="145"/>
      <c r="F567" s="299"/>
      <c r="G567" s="81" t="s">
        <v>11</v>
      </c>
      <c r="H567" s="86">
        <f>H571+H575</f>
        <v>1110320.3999999999</v>
      </c>
      <c r="I567" s="401"/>
      <c r="J567" s="432"/>
      <c r="K567" s="432"/>
      <c r="L567" s="433"/>
    </row>
    <row r="568" spans="1:12" s="361" customFormat="1" ht="29.25" customHeight="1">
      <c r="A568" s="397"/>
      <c r="B568" s="398"/>
      <c r="C568" s="381"/>
      <c r="D568" s="382"/>
      <c r="E568" s="145"/>
      <c r="F568" s="299"/>
      <c r="G568" s="81" t="s">
        <v>12</v>
      </c>
      <c r="H568" s="86">
        <f>H572+H576</f>
        <v>1189085.9000000001</v>
      </c>
      <c r="I568" s="401"/>
      <c r="J568" s="432"/>
      <c r="K568" s="432"/>
      <c r="L568" s="433"/>
    </row>
    <row r="569" spans="1:12" s="361" customFormat="1" ht="29.25" customHeight="1">
      <c r="A569" s="397"/>
      <c r="B569" s="398"/>
      <c r="C569" s="381"/>
      <c r="D569" s="382"/>
      <c r="E569" s="145"/>
      <c r="F569" s="246"/>
      <c r="G569" s="81" t="s">
        <v>13</v>
      </c>
      <c r="H569" s="86">
        <f>H573+H577</f>
        <v>1267439</v>
      </c>
      <c r="I569" s="401"/>
      <c r="J569" s="432"/>
      <c r="K569" s="432"/>
      <c r="L569" s="433"/>
    </row>
    <row r="570" spans="1:12" s="361" customFormat="1" ht="29.25" customHeight="1">
      <c r="A570" s="397"/>
      <c r="B570" s="398"/>
      <c r="C570" s="381"/>
      <c r="D570" s="382"/>
      <c r="E570" s="635" t="s">
        <v>40</v>
      </c>
      <c r="F570" s="635"/>
      <c r="G570" s="85" t="s">
        <v>22</v>
      </c>
      <c r="H570" s="86">
        <f>H571+H572+H573</f>
        <v>3402699.5999999996</v>
      </c>
      <c r="I570" s="401"/>
      <c r="J570" s="432"/>
      <c r="K570" s="432"/>
      <c r="L570" s="433"/>
    </row>
    <row r="571" spans="1:12" s="361" customFormat="1" ht="29.25" customHeight="1">
      <c r="A571" s="397"/>
      <c r="B571" s="398"/>
      <c r="C571" s="381"/>
      <c r="D571" s="382"/>
      <c r="E571" s="145"/>
      <c r="F571" s="246"/>
      <c r="G571" s="81" t="s">
        <v>11</v>
      </c>
      <c r="H571" s="86">
        <f>H164+H405+H559</f>
        <v>1058405.2999999998</v>
      </c>
      <c r="I571" s="401"/>
      <c r="J571" s="432"/>
      <c r="K571" s="432"/>
      <c r="L571" s="433"/>
    </row>
    <row r="572" spans="1:12" s="361" customFormat="1" ht="29.25" customHeight="1">
      <c r="A572" s="397"/>
      <c r="B572" s="398"/>
      <c r="C572" s="381"/>
      <c r="D572" s="382"/>
      <c r="E572" s="145"/>
      <c r="F572" s="246"/>
      <c r="G572" s="81" t="s">
        <v>12</v>
      </c>
      <c r="H572" s="86">
        <f>H165+H406+H560</f>
        <v>1134419.3</v>
      </c>
      <c r="I572" s="401"/>
      <c r="J572" s="432"/>
      <c r="K572" s="432"/>
      <c r="L572" s="433"/>
    </row>
    <row r="573" spans="1:12" s="361" customFormat="1" ht="29.25" customHeight="1">
      <c r="A573" s="397"/>
      <c r="B573" s="398"/>
      <c r="C573" s="381"/>
      <c r="D573" s="382"/>
      <c r="E573" s="145"/>
      <c r="F573" s="246"/>
      <c r="G573" s="81" t="s">
        <v>13</v>
      </c>
      <c r="H573" s="86">
        <f>H166+H407+H561</f>
        <v>1209875</v>
      </c>
      <c r="I573" s="401"/>
      <c r="J573" s="432"/>
      <c r="K573" s="432"/>
      <c r="L573" s="433"/>
    </row>
    <row r="574" spans="1:12" s="361" customFormat="1" ht="29.25" customHeight="1">
      <c r="A574" s="397"/>
      <c r="B574" s="398"/>
      <c r="C574" s="381"/>
      <c r="D574" s="382"/>
      <c r="E574" s="145"/>
      <c r="F574" s="299" t="s">
        <v>245</v>
      </c>
      <c r="G574" s="85" t="s">
        <v>22</v>
      </c>
      <c r="H574" s="86">
        <f>H575+H576+H577</f>
        <v>164145.70000000001</v>
      </c>
      <c r="I574" s="401"/>
      <c r="J574" s="432"/>
      <c r="K574" s="432"/>
      <c r="L574" s="433"/>
    </row>
    <row r="575" spans="1:12" s="361" customFormat="1" ht="29.25" customHeight="1">
      <c r="A575" s="397"/>
      <c r="B575" s="398"/>
      <c r="C575" s="381"/>
      <c r="D575" s="382"/>
      <c r="E575" s="145"/>
      <c r="F575" s="246"/>
      <c r="G575" s="81" t="s">
        <v>11</v>
      </c>
      <c r="H575" s="86">
        <f>H168+H409+H563</f>
        <v>51915.1</v>
      </c>
      <c r="I575" s="401"/>
      <c r="J575" s="432"/>
      <c r="K575" s="432"/>
      <c r="L575" s="433"/>
    </row>
    <row r="576" spans="1:12" s="361" customFormat="1" ht="29.25" customHeight="1">
      <c r="A576" s="397"/>
      <c r="B576" s="398"/>
      <c r="C576" s="381"/>
      <c r="D576" s="382"/>
      <c r="E576" s="369"/>
      <c r="F576" s="246"/>
      <c r="G576" s="81" t="s">
        <v>12</v>
      </c>
      <c r="H576" s="86">
        <f>H169+H410+H564</f>
        <v>54666.6</v>
      </c>
      <c r="I576" s="401"/>
      <c r="J576" s="383"/>
      <c r="K576" s="383"/>
      <c r="L576" s="384"/>
    </row>
    <row r="577" spans="1:12" ht="29.25" customHeight="1">
      <c r="A577" s="96"/>
      <c r="B577" s="97"/>
      <c r="C577" s="571"/>
      <c r="D577" s="571"/>
      <c r="E577" s="571"/>
      <c r="F577" s="251"/>
      <c r="G577" s="101" t="s">
        <v>13</v>
      </c>
      <c r="H577" s="130">
        <f>H170+H411+H565</f>
        <v>57564</v>
      </c>
      <c r="I577" s="103"/>
      <c r="J577" s="103"/>
      <c r="K577" s="103"/>
      <c r="L577" s="358"/>
    </row>
  </sheetData>
  <mergeCells count="361">
    <mergeCell ref="A513:A514"/>
    <mergeCell ref="A469:A471"/>
    <mergeCell ref="E469:E474"/>
    <mergeCell ref="C424:C425"/>
    <mergeCell ref="C426:C435"/>
    <mergeCell ref="D426:D435"/>
    <mergeCell ref="E426:E435"/>
    <mergeCell ref="E392:F392"/>
    <mergeCell ref="E396:F396"/>
    <mergeCell ref="E400:F400"/>
    <mergeCell ref="E404:F404"/>
    <mergeCell ref="E408:F408"/>
    <mergeCell ref="A412:L412"/>
    <mergeCell ref="E562:F562"/>
    <mergeCell ref="E566:F566"/>
    <mergeCell ref="E570:F570"/>
    <mergeCell ref="C577:E577"/>
    <mergeCell ref="C225:C231"/>
    <mergeCell ref="B91:B96"/>
    <mergeCell ref="C91:C96"/>
    <mergeCell ref="C173:C180"/>
    <mergeCell ref="B173:B177"/>
    <mergeCell ref="D173:D177"/>
    <mergeCell ref="B537:B538"/>
    <mergeCell ref="B529:B530"/>
    <mergeCell ref="C529:C532"/>
    <mergeCell ref="D529:D530"/>
    <mergeCell ref="E529:E533"/>
    <mergeCell ref="F529:F530"/>
    <mergeCell ref="B513:B518"/>
    <mergeCell ref="C513:C517"/>
    <mergeCell ref="D513:D514"/>
    <mergeCell ref="E513:E517"/>
    <mergeCell ref="F513:F514"/>
    <mergeCell ref="B469:B473"/>
    <mergeCell ref="C469:C476"/>
    <mergeCell ref="D469:D473"/>
    <mergeCell ref="I542:L542"/>
    <mergeCell ref="I544:L544"/>
    <mergeCell ref="E546:F546"/>
    <mergeCell ref="E550:F550"/>
    <mergeCell ref="E554:F554"/>
    <mergeCell ref="E558:F558"/>
    <mergeCell ref="E534:E536"/>
    <mergeCell ref="C535:C536"/>
    <mergeCell ref="I535:L535"/>
    <mergeCell ref="C537:C539"/>
    <mergeCell ref="D537:D539"/>
    <mergeCell ref="E537:E538"/>
    <mergeCell ref="I537:L537"/>
    <mergeCell ref="I539:L539"/>
    <mergeCell ref="I529:L529"/>
    <mergeCell ref="I531:L531"/>
    <mergeCell ref="I533:L533"/>
    <mergeCell ref="D521:D522"/>
    <mergeCell ref="F521:F522"/>
    <mergeCell ref="I521:L521"/>
    <mergeCell ref="I523:L523"/>
    <mergeCell ref="I525:L525"/>
    <mergeCell ref="C527:C528"/>
    <mergeCell ref="I527:L527"/>
    <mergeCell ref="C521:C523"/>
    <mergeCell ref="E521:E522"/>
    <mergeCell ref="I486:L486"/>
    <mergeCell ref="I497:L497"/>
    <mergeCell ref="D500:F500"/>
    <mergeCell ref="E504:F504"/>
    <mergeCell ref="E508:F508"/>
    <mergeCell ref="A512:H512"/>
    <mergeCell ref="C486:C489"/>
    <mergeCell ref="C477:F477"/>
    <mergeCell ref="I477:L477"/>
    <mergeCell ref="C481:F481"/>
    <mergeCell ref="I481:L481"/>
    <mergeCell ref="A485:L485"/>
    <mergeCell ref="A486:A489"/>
    <mergeCell ref="B486:B494"/>
    <mergeCell ref="D486:D490"/>
    <mergeCell ref="E486:E490"/>
    <mergeCell ref="I469:L469"/>
    <mergeCell ref="I471:L471"/>
    <mergeCell ref="I473:L473"/>
    <mergeCell ref="I475:L475"/>
    <mergeCell ref="I453:L453"/>
    <mergeCell ref="E456:F456"/>
    <mergeCell ref="I456:L456"/>
    <mergeCell ref="E460:F460"/>
    <mergeCell ref="E464:F464"/>
    <mergeCell ref="A468:L468"/>
    <mergeCell ref="I443:L443"/>
    <mergeCell ref="C446:C451"/>
    <mergeCell ref="D446:D451"/>
    <mergeCell ref="E446:E451"/>
    <mergeCell ref="F446:F451"/>
    <mergeCell ref="I446:L446"/>
    <mergeCell ref="I448:L448"/>
    <mergeCell ref="I451:L451"/>
    <mergeCell ref="I436:L436"/>
    <mergeCell ref="I438:L438"/>
    <mergeCell ref="I441:L441"/>
    <mergeCell ref="C436:C439"/>
    <mergeCell ref="E436:E439"/>
    <mergeCell ref="F426:F435"/>
    <mergeCell ref="I426:L426"/>
    <mergeCell ref="I431:L431"/>
    <mergeCell ref="I433:L433"/>
    <mergeCell ref="A413:I413"/>
    <mergeCell ref="A414:A415"/>
    <mergeCell ref="B414:B417"/>
    <mergeCell ref="D414:D415"/>
    <mergeCell ref="I414:L414"/>
    <mergeCell ref="I420:L420"/>
    <mergeCell ref="I423:L423"/>
    <mergeCell ref="C414:C417"/>
    <mergeCell ref="E414:E417"/>
    <mergeCell ref="E376:E382"/>
    <mergeCell ref="D388:F388"/>
    <mergeCell ref="A368:A373"/>
    <mergeCell ref="B368:B374"/>
    <mergeCell ref="C368:C375"/>
    <mergeCell ref="D368:D373"/>
    <mergeCell ref="E368:E373"/>
    <mergeCell ref="F368:F369"/>
    <mergeCell ref="E351:F351"/>
    <mergeCell ref="C354:E354"/>
    <mergeCell ref="E355:F355"/>
    <mergeCell ref="C358:E358"/>
    <mergeCell ref="A359:L359"/>
    <mergeCell ref="A360:A362"/>
    <mergeCell ref="B360:B366"/>
    <mergeCell ref="C360:C365"/>
    <mergeCell ref="D360:D362"/>
    <mergeCell ref="E360:E361"/>
    <mergeCell ref="C376:C382"/>
    <mergeCell ref="D376:D377"/>
    <mergeCell ref="I331:L331"/>
    <mergeCell ref="A341:A344"/>
    <mergeCell ref="B341:B350"/>
    <mergeCell ref="C341:C348"/>
    <mergeCell ref="D341:D344"/>
    <mergeCell ref="E341:E344"/>
    <mergeCell ref="I341:L341"/>
    <mergeCell ref="A331:A333"/>
    <mergeCell ref="B331:B338"/>
    <mergeCell ref="C331:C340"/>
    <mergeCell ref="D331:D332"/>
    <mergeCell ref="E331:E340"/>
    <mergeCell ref="F331:F332"/>
    <mergeCell ref="A320:L320"/>
    <mergeCell ref="D321:D322"/>
    <mergeCell ref="E321:E322"/>
    <mergeCell ref="F321:F322"/>
    <mergeCell ref="I321:L321"/>
    <mergeCell ref="B299:B305"/>
    <mergeCell ref="C299:C307"/>
    <mergeCell ref="D299:D301"/>
    <mergeCell ref="E299:E301"/>
    <mergeCell ref="G299:H299"/>
    <mergeCell ref="I299:L299"/>
    <mergeCell ref="I304:L304"/>
    <mergeCell ref="B321:B326"/>
    <mergeCell ref="A321:A326"/>
    <mergeCell ref="C321:C326"/>
    <mergeCell ref="B295:B298"/>
    <mergeCell ref="C295:C298"/>
    <mergeCell ref="D295:D298"/>
    <mergeCell ref="E295:E298"/>
    <mergeCell ref="G295:H295"/>
    <mergeCell ref="I295:L295"/>
    <mergeCell ref="I297:L297"/>
    <mergeCell ref="C308:F308"/>
    <mergeCell ref="E312:F312"/>
    <mergeCell ref="I284:L284"/>
    <mergeCell ref="A286:A294"/>
    <mergeCell ref="B286:B294"/>
    <mergeCell ref="C286:C288"/>
    <mergeCell ref="D286:D288"/>
    <mergeCell ref="E286:E287"/>
    <mergeCell ref="I286:L286"/>
    <mergeCell ref="F287:F288"/>
    <mergeCell ref="C289:C292"/>
    <mergeCell ref="F289:F290"/>
    <mergeCell ref="I289:L289"/>
    <mergeCell ref="I291:L291"/>
    <mergeCell ref="I293:L293"/>
    <mergeCell ref="C278:C281"/>
    <mergeCell ref="E278:E279"/>
    <mergeCell ref="I278:L278"/>
    <mergeCell ref="I280:L280"/>
    <mergeCell ref="F282:F283"/>
    <mergeCell ref="I282:L282"/>
    <mergeCell ref="I260:L260"/>
    <mergeCell ref="I262:L262"/>
    <mergeCell ref="I264:L264"/>
    <mergeCell ref="A266:A267"/>
    <mergeCell ref="B266:B272"/>
    <mergeCell ref="C266:C267"/>
    <mergeCell ref="D266:D267"/>
    <mergeCell ref="E266:E272"/>
    <mergeCell ref="C270:C272"/>
    <mergeCell ref="F270:F271"/>
    <mergeCell ref="I252:L252"/>
    <mergeCell ref="I254:L254"/>
    <mergeCell ref="I256:L256"/>
    <mergeCell ref="A258:A259"/>
    <mergeCell ref="B258:B265"/>
    <mergeCell ref="C258:C265"/>
    <mergeCell ref="D258:D259"/>
    <mergeCell ref="E258:E259"/>
    <mergeCell ref="F258:F259"/>
    <mergeCell ref="I258:L258"/>
    <mergeCell ref="I246:L246"/>
    <mergeCell ref="I248:L248"/>
    <mergeCell ref="A250:A257"/>
    <mergeCell ref="B250:B257"/>
    <mergeCell ref="C250:C257"/>
    <mergeCell ref="D250:D257"/>
    <mergeCell ref="E250:E257"/>
    <mergeCell ref="F250:F251"/>
    <mergeCell ref="I250:L250"/>
    <mergeCell ref="C242:C246"/>
    <mergeCell ref="C247:C249"/>
    <mergeCell ref="I238:L238"/>
    <mergeCell ref="I240:L240"/>
    <mergeCell ref="A242:A243"/>
    <mergeCell ref="B242:B244"/>
    <mergeCell ref="D242:D243"/>
    <mergeCell ref="E242:E243"/>
    <mergeCell ref="F242:F243"/>
    <mergeCell ref="I242:L242"/>
    <mergeCell ref="I244:L244"/>
    <mergeCell ref="I232:L232"/>
    <mergeCell ref="A234:A235"/>
    <mergeCell ref="B234:B236"/>
    <mergeCell ref="C234:C235"/>
    <mergeCell ref="D234:D235"/>
    <mergeCell ref="E234:E235"/>
    <mergeCell ref="F234:F235"/>
    <mergeCell ref="I234:L234"/>
    <mergeCell ref="I236:L236"/>
    <mergeCell ref="I223:L223"/>
    <mergeCell ref="A225:A227"/>
    <mergeCell ref="B225:B227"/>
    <mergeCell ref="D225:D226"/>
    <mergeCell ref="E225:E227"/>
    <mergeCell ref="F225:F226"/>
    <mergeCell ref="I225:L225"/>
    <mergeCell ref="I228:L228"/>
    <mergeCell ref="I230:L230"/>
    <mergeCell ref="F197:F198"/>
    <mergeCell ref="A206:A207"/>
    <mergeCell ref="B206:B208"/>
    <mergeCell ref="C206:C212"/>
    <mergeCell ref="E206:E207"/>
    <mergeCell ref="A215:A217"/>
    <mergeCell ref="B215:B218"/>
    <mergeCell ref="C215:C221"/>
    <mergeCell ref="D215:D217"/>
    <mergeCell ref="E215:E217"/>
    <mergeCell ref="F221:F222"/>
    <mergeCell ref="A188:A190"/>
    <mergeCell ref="B188:B192"/>
    <mergeCell ref="C188:C196"/>
    <mergeCell ref="D188:D190"/>
    <mergeCell ref="E188:E190"/>
    <mergeCell ref="A197:A199"/>
    <mergeCell ref="B197:B202"/>
    <mergeCell ref="C197:C205"/>
    <mergeCell ref="D197:D198"/>
    <mergeCell ref="E197:E199"/>
    <mergeCell ref="A171:L171"/>
    <mergeCell ref="A172:L172"/>
    <mergeCell ref="F173:F174"/>
    <mergeCell ref="A173:A174"/>
    <mergeCell ref="E173:E177"/>
    <mergeCell ref="E163:F163"/>
    <mergeCell ref="E167:F167"/>
    <mergeCell ref="C168:E168"/>
    <mergeCell ref="C169:E169"/>
    <mergeCell ref="C170:E170"/>
    <mergeCell ref="B143:B144"/>
    <mergeCell ref="C143:C144"/>
    <mergeCell ref="E143:E144"/>
    <mergeCell ref="A151:F151"/>
    <mergeCell ref="A155:F155"/>
    <mergeCell ref="E159:F159"/>
    <mergeCell ref="C126:F126"/>
    <mergeCell ref="E130:F130"/>
    <mergeCell ref="A134:L134"/>
    <mergeCell ref="A135:A138"/>
    <mergeCell ref="B135:B138"/>
    <mergeCell ref="C135:C137"/>
    <mergeCell ref="E135:E139"/>
    <mergeCell ref="C98:C102"/>
    <mergeCell ref="A104:F104"/>
    <mergeCell ref="A108:F108"/>
    <mergeCell ref="A116:L116"/>
    <mergeCell ref="A117:A125"/>
    <mergeCell ref="B117:B125"/>
    <mergeCell ref="C117:C125"/>
    <mergeCell ref="D117:D118"/>
    <mergeCell ref="E117:E125"/>
    <mergeCell ref="F117:F125"/>
    <mergeCell ref="A82:F82"/>
    <mergeCell ref="I82:L82"/>
    <mergeCell ref="E86:F86"/>
    <mergeCell ref="A90:L90"/>
    <mergeCell ref="A91:A95"/>
    <mergeCell ref="E91:E94"/>
    <mergeCell ref="A63:F63"/>
    <mergeCell ref="I63:L63"/>
    <mergeCell ref="B67:F67"/>
    <mergeCell ref="A71:L71"/>
    <mergeCell ref="A72:A74"/>
    <mergeCell ref="B72:B75"/>
    <mergeCell ref="C72:C80"/>
    <mergeCell ref="E72:E73"/>
    <mergeCell ref="F79:F81"/>
    <mergeCell ref="A44:A52"/>
    <mergeCell ref="B44:B50"/>
    <mergeCell ref="C44:C52"/>
    <mergeCell ref="E44:E52"/>
    <mergeCell ref="F44:F52"/>
    <mergeCell ref="A53:A56"/>
    <mergeCell ref="B53:B56"/>
    <mergeCell ref="C53:C62"/>
    <mergeCell ref="E53:E58"/>
    <mergeCell ref="F53:F58"/>
    <mergeCell ref="A35:A43"/>
    <mergeCell ref="B35:B43"/>
    <mergeCell ref="C35:C43"/>
    <mergeCell ref="D35:D36"/>
    <mergeCell ref="E35:E43"/>
    <mergeCell ref="F35:F43"/>
    <mergeCell ref="D19:D20"/>
    <mergeCell ref="E19:E21"/>
    <mergeCell ref="F19:F21"/>
    <mergeCell ref="C27:C29"/>
    <mergeCell ref="D27:D28"/>
    <mergeCell ref="E27:E28"/>
    <mergeCell ref="F27:F28"/>
    <mergeCell ref="G7:H7"/>
    <mergeCell ref="A8:L8"/>
    <mergeCell ref="A9:L9"/>
    <mergeCell ref="A10:A30"/>
    <mergeCell ref="B10:B14"/>
    <mergeCell ref="C10:C18"/>
    <mergeCell ref="E10:E18"/>
    <mergeCell ref="B15:B16"/>
    <mergeCell ref="C19:C24"/>
    <mergeCell ref="A2:L2"/>
    <mergeCell ref="A3:L3"/>
    <mergeCell ref="A4:L4"/>
    <mergeCell ref="A5:A6"/>
    <mergeCell ref="B5:B6"/>
    <mergeCell ref="C5:C6"/>
    <mergeCell ref="D5:D6"/>
    <mergeCell ref="E5:E6"/>
    <mergeCell ref="F5:F6"/>
    <mergeCell ref="G5:H6"/>
    <mergeCell ref="I5:L5"/>
  </mergeCells>
  <pageMargins left="0.39370078740157483" right="0.31496062992125984" top="0.74803149606299213" bottom="0.74803149606299213" header="0.31496062992125984" footer="0.31496062992125984"/>
  <pageSetup paperSize="9" scale="6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2021-11-26T09:20:38Z</dcterms:modified>
</cp:coreProperties>
</file>