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Лист1" sheetId="1" r:id="rId1"/>
  </sheets>
  <definedNames>
    <definedName name="_xlnm.Print_Area" localSheetId="0">Лист1!$A$1:$L$71</definedName>
  </definedNames>
  <calcPr calcId="125725"/>
</workbook>
</file>

<file path=xl/calcChain.xml><?xml version="1.0" encoding="utf-8"?>
<calcChain xmlns="http://schemas.openxmlformats.org/spreadsheetml/2006/main">
  <c r="J67" i="1"/>
  <c r="I59"/>
  <c r="J57"/>
  <c r="J58"/>
  <c r="J53"/>
  <c r="J54"/>
  <c r="J55"/>
  <c r="J56"/>
  <c r="J49"/>
  <c r="J50"/>
  <c r="J51"/>
  <c r="J52"/>
  <c r="J45"/>
  <c r="J46"/>
  <c r="J47"/>
  <c r="J48"/>
  <c r="J42"/>
  <c r="J43"/>
  <c r="J44"/>
  <c r="J36"/>
  <c r="J37"/>
  <c r="J38"/>
  <c r="J39"/>
  <c r="J40"/>
  <c r="J41"/>
  <c r="J35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10"/>
  <c r="I67"/>
  <c r="J64"/>
  <c r="J63"/>
  <c r="J62"/>
  <c r="I44"/>
  <c r="I41"/>
  <c r="I38"/>
  <c r="J11"/>
  <c r="J9"/>
</calcChain>
</file>

<file path=xl/sharedStrings.xml><?xml version="1.0" encoding="utf-8"?>
<sst xmlns="http://schemas.openxmlformats.org/spreadsheetml/2006/main" count="356" uniqueCount="292">
  <si>
    <t>Оперативний щоквартальний звіт</t>
  </si>
  <si>
    <t>про стан реалізації проєктів-переможців Громадського бюджету у 2021 році</t>
  </si>
  <si>
    <t>(станом на 01.01.2022)</t>
  </si>
  <si>
    <t>№ з/п</t>
  </si>
  <si>
    <t>Проєкт (№, назва, адреса реалізації, Команда, лідер Команди)</t>
  </si>
  <si>
    <t>Найменування робіт, товарів, послуг</t>
  </si>
  <si>
    <t>Замовник проєкту</t>
  </si>
  <si>
    <t>Погодження з Командою технічних вимог (ТВ) (дата) та календарного плану (КП) (дата)</t>
  </si>
  <si>
    <t>Наявність договору на виконання робіт (закупівлі товарів, послуг) (дата)</t>
  </si>
  <si>
    <t>Сума проєкту (тис. грн)</t>
  </si>
  <si>
    <t>Стан реалізації проєкту</t>
  </si>
  <si>
    <t>Посилання на тендерну закупівлю (відповідно до найменування робіт, товарів, послуг)</t>
  </si>
  <si>
    <t>Профінансовано, тис.грн</t>
  </si>
  <si>
    <t>Посилання на фотозвіт результату реалізації</t>
  </si>
  <si>
    <t>Альтернативний звіт Команди (так/ні)</t>
  </si>
  <si>
    <t>Факт</t>
  </si>
  <si>
    <t>Економія</t>
  </si>
  <si>
    <t>Головний розпорядник бюджетних коштів - Солом’янська районна в місті Києві державна адміністрація</t>
  </si>
  <si>
    <t>№ 1116
 "Міжгалузевий інженерний конкурс"
 м.Київ, вул. Гарматна, 53
 Олег Мельничук</t>
  </si>
  <si>
    <t>Підготовка та проведення конкурсу в IT сфери серед школярів 9-11 класів, студентів та молодих вчених.</t>
  </si>
  <si>
    <t>Управління молоді та спорту СРДА 
  Кустова І.В.
  тел. 207-09-80</t>
  </si>
  <si>
    <t>21.11.2020 - КП</t>
  </si>
  <si>
    <t>UA-2021-02-11-003639-b</t>
  </si>
  <si>
    <t>https://gb.kyivcity.gov.ua/projects/archive/16/show/1116</t>
  </si>
  <si>
    <t>№ 1173
 "AviaHack – молодіжний хакатон авіакосмічних технологій"
 м.Київ, вул. Гарматна, 53
 Олег Мельничук</t>
  </si>
  <si>
    <t>Підготовка та проведення хакатону авіакосмічних технологій серед школярів 9-11 класів, студентів та молодих вчених.</t>
  </si>
  <si>
    <t xml:space="preserve">UA-2021-02-11-004234-b </t>
  </si>
  <si>
    <t>https://gb.kyivcity.gov.ua/projects/archive/16/show/1173</t>
  </si>
  <si>
    <t>№ 1217
 "Відкритий кубок зі скелелазіння Солом'янського району "KPI Climbing Cup"
 м.Київ, вул. Верхньоключова, 1/26 
 Тихон Ковч</t>
  </si>
  <si>
    <t>Підготовка та проведення сортивного змагання зі скелелазіння.</t>
  </si>
  <si>
    <t>17.11.2020 - КП</t>
  </si>
  <si>
    <t xml:space="preserve"> UA-2021-02-12-002086-a </t>
  </si>
  <si>
    <t>https://gb.kyivcity.gov.ua/projects/archive/16/show/1217</t>
  </si>
  <si>
    <t>№ 1652
 "SolomaFest 2021 - традиційний free open air на Солом'янці"       
 м.Київ, Бізнес-центр VD MAIS( вул. Михайла Доця,6), стадіон “Локомотив”(провулок Стадіонний 10/2), парк "Відрадний" (вул.Героїв Севастополя,37А)
 Ігор Кравчишин</t>
  </si>
  <si>
    <t>Підготовка та проведення заходу (музичний культурно-масовий open air фестиваль, який охоплює різні напрямки: від хіп-хопу до електроніки, з проведенням майстер-класів, розваг для дітей та молоді.)</t>
  </si>
  <si>
    <t>Управління культури СРДА Соколова І.І. тел. 2070991</t>
  </si>
  <si>
    <t>26.02.2021- КП                              22.09.2021 - ТВ</t>
  </si>
  <si>
    <t>29.11.2021                              24.12.2021</t>
  </si>
  <si>
    <t>UA-2021-12-13-008228-a-79950000-8-posluhy-z-orhanizacziyi-vystavok-yarmarok-i-konhresiv-79952100-3                                                                                                                        
UA-2021-09-22-005265-c-79950000-8-posluhy-z-orhanizacziyi-vystavok-yarmarok-i-konhresiv-79952100-3</t>
  </si>
  <si>
    <t>https://www.solor.gov.ua/info/0/17817#gallery</t>
  </si>
  <si>
    <t>№ 166
 "Облаштування дитячого майданчику ДНЗ №476"
 м.Київ, вул. Ушинського, 10
 Олена Скарбовенко</t>
  </si>
  <si>
    <t>Поставка та монтаж обладнання (встановлення декількох ігрових елементів та спортивних елементів на майданчиках).</t>
  </si>
  <si>
    <t>Управління освіти СРДА
 Коренева І.О.
 тел. 243 65 38</t>
  </si>
  <si>
    <t>01.02.2021 - КП 
03.02.2021 - ТВ
27.08.2021 - ТВ</t>
  </si>
  <si>
    <t>UA-2021-03-26-004348-c</t>
  </si>
  <si>
    <t>https://gb.kyivcity.gov.ua/projects/archive/16/show/166</t>
  </si>
  <si>
    <t>№ 213
 "Оновлення ігрового майданчика садочка 350" 
 м.Київ, вул. Антонова Авіаконструктора, 12-А
 Світлана Назаренко</t>
  </si>
  <si>
    <t>01.02.2021 - КП
 03.02.2021 -ТВ
27.08.2021 - ТВ</t>
  </si>
  <si>
    <t>https://gb.kyivcity.gov.ua/projects/archive/16/show/213</t>
  </si>
  <si>
    <t>№ 398 
 "Мультимедійна та звукова система актової зали СЗШ 174" 
 м.Київ, вул.Героїв Севастополя, 43
 Світлана Колосова</t>
  </si>
  <si>
    <t>Закупівля та монтаж звукового, мультимедійного обладнання, систем затемнення вікон для актової зали.</t>
  </si>
  <si>
    <t>01.02.2021 - КП
09.03.2021 - ТВ
04.08.2021 - ТВ</t>
  </si>
  <si>
    <t>29.11.2021
02.12.2021</t>
  </si>
  <si>
    <t>UA-2021-10-19-010309-c
UA-2021-11-02-016019-a</t>
  </si>
  <si>
    <t>https://gb.kyivcity.gov.ua/projects/archive/16/show/398</t>
  </si>
  <si>
    <t>№ 465
 "Навчально-інженерне середовище ліцею "Престиж" м. Києва"
 м.Київ, вул.Героїв Севастополя, 42-А
 Олег Левон</t>
  </si>
  <si>
    <t>Закупівля лабораторного, демонстративного, інтерактивного та мультимедійного обладнання.</t>
  </si>
  <si>
    <t>01.02.2021 - КП
 28.02.2021 - ТВ</t>
  </si>
  <si>
    <t>28.05.2021
03.06.2021
14.06.2021
16.06.2021
07.07.2021
07.09.2021
03.11.2021
20.12.2021</t>
  </si>
  <si>
    <t>UA-2021-06-24-001274-b
UA-2021-05-26-014581-b
UA-2021-05-06-002903-b
UA-2021-09-27-001320-c
UA-2021-09-27-000730-c
UA-2021-09-07-000591-b</t>
  </si>
  <si>
    <t>https://gb.kyivcity.gov.ua/projects/archive/16/show/465</t>
  </si>
  <si>
    <t>№ 525
 "сш52 «ЗА» - здорове харчування"
 м.Київ, вул. Донця Михайла, 16
 Валерій Шевченко</t>
  </si>
  <si>
    <t>Закупівля та монтаж обладнання для харчоблоку, буфету та меблів.</t>
  </si>
  <si>
    <t>18.01.2021 - КП
 18.02.2021 - ТВ
24.09.2021 - ТВ</t>
  </si>
  <si>
    <t>16.07.2021
29.11.2021</t>
  </si>
  <si>
    <t>UA-2021-05-12-003303-b
 UA-2021-10-23-000349-a</t>
  </si>
  <si>
    <t>https://gb.kyivcity.gov.ua/projects/archive/16/show/525</t>
  </si>
  <si>
    <t>№ 526
 "Обладнання для STEAM освіти сш 52"
 м.Київ, вул. Донця Михайла, 16
 Валерій Шевченко</t>
  </si>
  <si>
    <t>Закупівля та монтаж обладнання ( Stem лабораторія, комп'ютерне, інтерактивне та акустичне).</t>
  </si>
  <si>
    <t>02.02.2021 - КП
  15.01.2021 - ТВ
02.02.2021- ТВ
  23.09.2021 - ТВ
29.09.2021 - ТВ</t>
  </si>
  <si>
    <t>12.02.2021
 19.02.2021
16.04.2021
16.06.2021
24.06.2021
03.11.2021
02.12.2021</t>
  </si>
  <si>
    <t>UA-2021-05-20-004895-c
UA-2021-05-20-004790-c
UA-2021-08-20-003441-c
UA-2021-10-20-003420-a</t>
  </si>
  <si>
    <t>https://gb.kyivcity.gov.ua/projects/archive/16/show/526</t>
  </si>
  <si>
    <t>№ 612 
 "Сучасне мультимедійне обладнання актової зали спеціалізованої школи №173 міста Києва"
 м.Київ, просп. Відрадний, 20
 Ірина Януш</t>
  </si>
  <si>
    <t>Закупівля та монтаж звукового, мультимедійного, інтер'єрного обладнання для актової зали.</t>
  </si>
  <si>
    <t>18.01.2021 - КП
 16.02.2021 - ТВ
18.10.2021 - ТВ</t>
  </si>
  <si>
    <t>12.04.2021
 16.04.2021
02.06.2021
11.06.2021
16.06.2021
07.07.2021
23.07.2021
29.10.2021
03.11.2021
04.11.2021
10.11.2021
19.11.2021</t>
  </si>
  <si>
    <t>UA-2021-04-06-002845-a
UA-2021-03-29-005797-c
UA-2021-03-29-005531-c
UA-2021-03-29-005458-c
UA-2021-06-11-004651-b
UA-2021-05-24-013154-b
UA-2021-05-26-001788-b
UA-2021-05-20-000425-c
UA-2021-09-30-001143-c
UA-2021-09-27-001191-c
UA-2021-09-27-000834-с</t>
  </si>
  <si>
    <t>https://gb.kyivcity.gov.ua/projects/archive/16/show/612</t>
  </si>
  <si>
    <t>№ 738
 "Проект осучаснення кабінету обслуговуючої праці у спеціалізованій школі №64"
 м.Київ, вул.Ушинського, 32 
 Тетяна Чекман</t>
  </si>
  <si>
    <t>Закупівля та монтаж обладнання та меблів для кабінету обслуговуючої праці.</t>
  </si>
  <si>
    <t>22.01.2021- КП
 02.03.2021 - ТВ
05.11.2021 - ТВ</t>
  </si>
  <si>
    <t>02.04.2021
 08.04.2021
20.12.2021</t>
  </si>
  <si>
    <t>UA-2021-04-05-003900-c
UA-2021-03-19-000460-c
UA-2021-03-19-000513-c
UA-2021-11-19-007150-b</t>
  </si>
  <si>
    <t>https://gb.kyivcity.gov.ua/projects/archive/16/show/738</t>
  </si>
  <si>
    <t>№ 754
 "Територія здорового способу життя ліцею «Престиж»"
 м.Київ, вул.Героїв Севастополя, 42-А 
 Юлія Оземко</t>
  </si>
  <si>
    <t>Закупівля та монтаж обладнання для спортивного майданчика.</t>
  </si>
  <si>
    <t>22.02.2021 -КП
 02.03.2021 - ТВ</t>
  </si>
  <si>
    <t>11.05.2021
03.11.2021</t>
  </si>
  <si>
    <t>UA-2021-03-26-004722-c
UA-2021-11-19-007229-b</t>
  </si>
  <si>
    <t>https://gb.kyivcity.gov.ua/projects/archive/16/show/754</t>
  </si>
  <si>
    <t>№ 836
 "Сучасне освітлення актової зали ліцею №144"
 м.Київ, просп.Лобановського Валерія, 6
 Денис Орєхов</t>
  </si>
  <si>
    <t>Закупівля та монтаж світлового обладнання для актової зали.</t>
  </si>
  <si>
    <t>25.02.2021 - КП
 25.02.2021 -ТВ</t>
  </si>
  <si>
    <t>UA-2021-03-19-000377-c
UA-2021-03-19-000245-c
UA-2021-03-19-000309-c</t>
  </si>
  <si>
    <t>https://gb.kyivcity.gov.ua/projects/archive/16/show/836</t>
  </si>
  <si>
    <t>№ 845
 "Створення сучасного кабінету English Speaking Club"
 м.Київ, просп. Лобановського Валерія, 6
  Денис Орєхов</t>
  </si>
  <si>
    <t>Закупівля та монтаж інтерактивного обладнання, меблів для кабінету англійської мови. Закупівлі наочних матеріалів.</t>
  </si>
  <si>
    <t>25.02.2021 -КП
29.03.2021 - ТВ</t>
  </si>
  <si>
    <t>16.06.2021
24.06.2021
30.06.2021
08.07.2021
28.10.2021
20.12.2021</t>
  </si>
  <si>
    <t>UA-2021-06-11-007489-b
UA-2021-06-08-001326-c
UA-2021-05-28-009948-b
UA-2021-05-28-009369-b
UA-2021-05-28-009742-b</t>
  </si>
  <si>
    <t>https://gb.kyivcity.gov.ua/projects/archive/16/show/845</t>
  </si>
  <si>
    <t>№ 901
 "Ігровий майданчик для подвір'я спеціалізованої школи №7 ім. Рильського"
 м.Київ, пров.Платонівський, 3
 Ольга Жидецька</t>
  </si>
  <si>
    <t>Закупівля та монтаж обладнання для дитячого ігрового майданчика.</t>
  </si>
  <si>
    <t>25.02.2021 -КП
12.03.2021 - ТВ</t>
  </si>
  <si>
    <t>24.05.2021
04.08.2021
10.09.2021</t>
  </si>
  <si>
    <t>UA-2021-04-06-002686-a
UA-2021-09-10-002416-b</t>
  </si>
  <si>
    <t>https://gb.kyivcity.gov.ua/projects/archive/16/show/901</t>
  </si>
  <si>
    <t>№ 972
 "Скелелазний комплекс в ліцей №142"
 м.Київ, пров. Політехнічний, 2-А
  Андрій Гаврушкевич</t>
  </si>
  <si>
    <t>Закупівля та монтаж обладнання скеледрому.</t>
  </si>
  <si>
    <t>27.01.2021 - КП
 27.01.2021 - ТВ</t>
  </si>
  <si>
    <t>UA-2021-04-13-000372-b</t>
  </si>
  <si>
    <t>https://gb.kyivcity.gov.ua/projects/archive/16/show/972</t>
  </si>
  <si>
    <t>№ 1015
 "Сучасне навчальне обладнання гімназії Міленіум №318"
 м.Київ, вул. Пулюя Івана, 3-Б
 Дмитро Брідня</t>
  </si>
  <si>
    <t>Закупівля та монтаж інтерактивного обладнання .</t>
  </si>
  <si>
    <t>22.02.2021 - КП
 03.03.2021 -ТВ</t>
  </si>
  <si>
    <t>UA-2021-05-26-011522-b</t>
  </si>
  <si>
    <t>https://gb.kyivcity.gov.ua/projects/archive/16/show/1015</t>
  </si>
  <si>
    <t>№ 1016
 "Нові дитячі майданчики Турецького Містечка (школа-дитячій садочок "Золотий Ключик" і ЗДО №63)"
 м.Київ, вул. Пулюя Івана, 3-А
  Дмитро Брідня</t>
  </si>
  <si>
    <t>Закупівля та монтаж обладнання для дитячих майданчиків.</t>
  </si>
  <si>
    <t>22.02.2021 - КП
31.03.2021 - ТВ
28.09.2021 - ТВ</t>
  </si>
  <si>
    <t>07.06.2021
11.06.2021</t>
  </si>
  <si>
    <t>UA-2021-04-26-002843-c
UA-2021-04-26-002675-c</t>
  </si>
  <si>
    <t>https://gb.kyivcity.gov.ua/projects/archive/16/show/1016</t>
  </si>
  <si>
    <t>№ 1028
 "Обладнання ігрового майданчика для учнів початкової школи СЗШ №166"
 м.Київ, вул. Єреванська, 20
 Костянтин Тартасюк</t>
  </si>
  <si>
    <t>Закупівля та монтаж обладнання для спортивно-ігрового дитячого майданчика.</t>
  </si>
  <si>
    <t>19.02.2021- КП
 19.02.2021 -ТВ
01.07.2021 -ТВ</t>
  </si>
  <si>
    <t>17.05.2021
11.11.2021</t>
  </si>
  <si>
    <t>UA-2021-03-25-005410-c
UA-2021-10-21-006427-a</t>
  </si>
  <si>
    <t>https://gb.kyivcity.gov.ua/projects/archive/16/show/1028</t>
  </si>
  <si>
    <t>№ 1029
 "Сучасне спорядження для юних спортсменів-туристів"
 м.Київ, вул. Генерала Генадія Воробйова, 15 
 Лідія Плісс</t>
  </si>
  <si>
    <t>Закупівля спортивних плавзасобів та страхувального спорядження для туристсько-краєзнавчого відділу палаца дитячої та юнацької творчості.</t>
  </si>
  <si>
    <t>29.01.2021 - КП
 21.01.2021 -ТВ</t>
  </si>
  <si>
    <t>UA-2021-04-09-005325-c</t>
  </si>
  <si>
    <t>https://gb.kyivcity.gov.ua/projects/archive/16/show/1029</t>
  </si>
  <si>
    <t>№ 1103
 "Сучасне презентаційне обладнання "RADIO-SCHOOL" для СЗШ №166 м. Києва"
 м.Київ, вул. Єреванська, 20 
 Іванна Капелющак</t>
  </si>
  <si>
    <t>Закупівлі та монтаж радіосистеми та презентаційного обладнання .</t>
  </si>
  <si>
    <t>22.02.2021- КП
31.03.2021 - ТВ</t>
  </si>
  <si>
    <t>23.07.2021
15.12.2021</t>
  </si>
  <si>
    <t>UA-2021-06-24-004333-b
 UA-2021-11-04-000801-a</t>
  </si>
  <si>
    <t>https://gb.kyivcity.gov.ua/projects/archive/16/show/1103</t>
  </si>
  <si>
    <t>№ 1729
 "Комфортне середовище спеціалізованої школи №173 м. Києва"
 м.Київ, пр.-т Відрадний, 20
 Ірина Януш</t>
  </si>
  <si>
    <t>Закупівля та поставка меблів.</t>
  </si>
  <si>
    <t>02.02.2021 -КП
 02.02.2021 - ТВ
19.08.2021 - ТВ
04.10.2021 - ТВ</t>
  </si>
  <si>
    <t>11.05.2021
26.11.2021</t>
  </si>
  <si>
    <t>UA-2021-02-23-012147-b
UA-2021-11-01-011688-a</t>
  </si>
  <si>
    <t>https://gb.kyivcity.gov.ua/projects/archive/16/show/1729</t>
  </si>
  <si>
    <t>№ 1797
 "Ігровий та спортивний простір на територіі 324 школи"
 м.Київ, вул. Миколи Голего, 8
 Яна Жирнова</t>
  </si>
  <si>
    <t>Закупівля та монтаж обладнання для спортивного та ігрового дитячих майданчиків.</t>
  </si>
  <si>
    <t>02.03.2021 - КП
 03.03.2021 -ТВ</t>
  </si>
  <si>
    <t>UA-2021-09-16-005735-c</t>
  </si>
  <si>
    <t>https://gb.kyivcity.gov.ua/projects/archive/16/show/1797</t>
  </si>
  <si>
    <t>№ 404
 "Ремонт та оснащення актової зали ЗЗСО №149"
 м.Київ, вул. Світличного Івана, 1
 Роман Крошетецький</t>
  </si>
  <si>
    <t>Закупівля та монтаж інтер'єрного обладнання, меблів.</t>
  </si>
  <si>
    <t>Управління освіти СРДА
 Коренева І.О. 
 тел. 243 65 38</t>
  </si>
  <si>
    <t>26.02.201 - КП
29.03.2021 - ТВ</t>
  </si>
  <si>
    <t>31.05.2021
18.06.2021
26.08.2021
10.11.2021</t>
  </si>
  <si>
    <t>UA-2021-05-05-004357-a
UA-2021-05-05-004367-a
UA-2021-05-24-012364-b
UA-2021-07-15-004776-a
UA-2021-08-09-006070-a</t>
  </si>
  <si>
    <t>https://gb.kyivcity.gov.ua/projects/archive/16/show/404</t>
  </si>
  <si>
    <t>Капітальний ремонт підлоги, заміна вікон, дверей, заміна радіаторів опалення, штукатурення стін, заміна з протяжкою електромереж, ремонт стелі системою "Армстронг" з опорядженням поверхонь, оновлення освітлення. Облаштування технічного та орг. обладнання: проєктор, акустична ситсема та мікшер.</t>
  </si>
  <si>
    <t>Управління житлово - комунального господарства та будівництва СРДА Сидорук О. І. 
 тел. 207 - 39 - 39</t>
  </si>
  <si>
    <t>26.02.2021 - КП
 17.02.2021 - ТВ</t>
  </si>
  <si>
    <t>UA-2021-03-25-007581-c</t>
  </si>
  <si>
    <t>https://gb.kyivcity.gov.ua/projects/archive/16/show/404#&amp;gid=1&amp;pid=2</t>
  </si>
  <si>
    <t>Разом</t>
  </si>
  <si>
    <t>№ 422
 "Капітальний ремонт холу та І поверху ЗЗСО № 149" 
 м.Київ, вул.Світличного Івана, 1
 Роман Крошетецький</t>
  </si>
  <si>
    <t>Закупівля меблів, настільних ігр для зон відпочинку.</t>
  </si>
  <si>
    <t>26.02.2021 - КП
29.03.2021 - ТВ</t>
  </si>
  <si>
    <t>14.06.2021
30.06.2021
12.07.2021
30.08.2021
10.11.2021</t>
  </si>
  <si>
    <t>UA-2021-06-11-011795-b
UA-2021-05-12-009183-b
UA-2021-10-20-004401-a</t>
  </si>
  <si>
    <t>https://gb.kyivcity.gov.ua/projects/archive/16/show/422</t>
  </si>
  <si>
    <t>Капітальний ремонт підлоги, стін, оновлення освітлення, заміна внутрішньої електромережі. Закупівля технічного та орг. обладнання.</t>
  </si>
  <si>
    <t>Управління житлово - комунального господарства та будівництва СРДА Сидорук О. І.
 тел 207 - 39 - 39</t>
  </si>
  <si>
    <t>26.02.2021 - КП
 16.02.2021 - ТВ</t>
  </si>
  <si>
    <t>UA-2021-03-18-003399-b</t>
  </si>
  <si>
    <t>https://gb.kyivcity.gov.ua/projects/archive/16/show/422#&amp;gid=1&amp;pid=1</t>
  </si>
  <si>
    <t>№ 531
 "Облаштування освітнього простору сш52"
 м.Київ, вул. Донця Михайла, 16
 Валерій Шевченко</t>
  </si>
  <si>
    <t>Закупівля меблів.</t>
  </si>
  <si>
    <t>02.02.2021 -КП
 02.02.2021- ТВ</t>
  </si>
  <si>
    <t>UA-2021-02-11-001169-b</t>
  </si>
  <si>
    <t>https://gb.kyivcity.gov.ua/projects/archive/16/show/531</t>
  </si>
  <si>
    <t>Ремонт місць загального користування (коридору другого поверху, санвузлу, облаштування лав).</t>
  </si>
  <si>
    <t>Управління житлово - комунального господарства та будівництва СРДА Сидорук О. І.
 тел. 207 - 39 - 39</t>
  </si>
  <si>
    <t>UA-2021-04-20-007067-c</t>
  </si>
  <si>
    <t>https://gb.kyivcity.gov.ua/projects/archive/16/show/531#&amp;gid=1&amp;pid=2</t>
  </si>
  <si>
    <t>№ 1030 
 "Капітальний ремонт гардеробу та оснащення металевими шафами с/ш №7 ім. М.Т.Рильського м.Києва"
 м.Київ, пров. Платонівський, 3
 м.Київ, Тетяна Грозна</t>
  </si>
  <si>
    <t>Закупівлі та монтаж меблів (металеві шафи, лави)</t>
  </si>
  <si>
    <t>21.02.2021 - КП
 21.01.2021- ТВ</t>
  </si>
  <si>
    <t>07.06.2021
29.06.2021
16.08.2021</t>
  </si>
  <si>
    <t>UA-2021-03-02-010050-b
UA-2021-09-02-000710-b
UA-2021-08-16-000874-b</t>
  </si>
  <si>
    <t>https://gb.kyivcity.gov.ua/projects/archive/16/show/1030</t>
  </si>
  <si>
    <t>Штукатурення стін з грунтуванням, ремонт покрівлі системою "Армстронг", заміна вікон, дверей, радіаторів опалення. Часткова заміна електромереж Облаштування шаф для зберігання речей.</t>
  </si>
  <si>
    <t>01.03.2021 - КП
 15.02.2021 - ТВ</t>
  </si>
  <si>
    <t>UA-2021-05-14-004871-c</t>
  </si>
  <si>
    <t>№ 45
 "Дитячий майданчик "Дивосвіт""
 м.Київ, просп. Відрадний, 14/45-А
 Лариса Німак</t>
  </si>
  <si>
    <t>Облаштування дитячого (ігрового) майданчика: гойдалки, лави зі спинкою, облаштування гумового покриття та бордюру.</t>
  </si>
  <si>
    <t>26.02.2021 - КП 
 16.02.2021 - ТВ</t>
  </si>
  <si>
    <t>UA-2021-08-06-001028-c</t>
  </si>
  <si>
    <t>https://gb.kyivcity.gov.ua/projects/archive/16/show/45#&amp;gid=1&amp;pid=1</t>
  </si>
  <si>
    <t>№ 47
 "Дитячий майданчик "Сонячний""
  м.Київ, просп. Відрадний, 14/45-А
 Лариса Німак</t>
  </si>
  <si>
    <t>Облаштування дитячого (ігрового) майданчика: ігровий вагон, пісочниці з навісом, гойдалки, лави. Облаштування гумового покриття та бордюру.</t>
  </si>
  <si>
    <t>26.02.2021 - КП
  16.02.2021 - ТВ</t>
  </si>
  <si>
    <t>UA-2021-08-06-001229-c</t>
  </si>
  <si>
    <t>https://gb.kyivcity.gov.ua/projects/archive/16/show/47#&amp;gid=1&amp;pid=1</t>
  </si>
  <si>
    <t>№ 393
 "Ремонт кабінета англійської мови 4.3 в Спеціалізованій школі № 7 ім. Рильського"
 м.Київ, пров. Платонівський, 3
 Оксана Потоцька</t>
  </si>
  <si>
    <t>Заміна вікон, ремонт стелі, стін та підлоги. Облаштування енергозберігаючих світильників</t>
  </si>
  <si>
    <t>01.03.2021 - КП 
 16.02.2021 - ТВ</t>
  </si>
  <si>
    <t>UA-2021-05-14-004699-c</t>
  </si>
  <si>
    <t>https://gb.kyivcity.gov.ua/projects/archive/16/show/393#&amp;gid=1&amp;pid=1</t>
  </si>
  <si>
    <t>№ 564
 "Капітальний ремонт мультифункціонального майданчику за адресою вул. Волгоградська, 17"
  м.Київ, вул. Волгоградська, 17
 Іван Лісовий</t>
  </si>
  <si>
    <t>Облаштування спортивного майданчика: облаштування гравійно-піщаної суміші (покриття), комплексних баскетбольних стойок, воріт та сітки. Облаштування стічастого металевого огородження.</t>
  </si>
  <si>
    <t>19.02.2021 - КП
  19.02.2021 - ТВ</t>
  </si>
  <si>
    <t>UA-2021-03-24-005989-c</t>
  </si>
  <si>
    <t>https://gb.kyivcity.gov.ua/projects/archive/16/show/564#&amp;gid=1&amp;pid=2</t>
  </si>
  <si>
    <t>№ 566
 "Капітальний ремонт мультифункціонального майданчику за адресою вул. Стадіонна, 19"
 м.Київ, вул. Стадіонна, 19
 Іван Лісовий</t>
  </si>
  <si>
    <t>UA-2021-04-20-006936-c</t>
  </si>
  <si>
    <t>https://gb.kyivcity.gov.ua/projects/archive/16/show/566#&amp;gid=1&amp;pid=2</t>
  </si>
  <si>
    <t>№ 568
 "Капітальний ремонт футбольного майданчику за адресою вул. Вузівська, 5" 
 м.Київ, вул. Вузівська, 5
 Іван Лісовий</t>
  </si>
  <si>
    <t>Облаштування спортивного майданчика: облаштування гравійно-піщаної суміші (покриття) разом з штучною травою. Облаштування воріт та сітки. Заміна огорожі.</t>
  </si>
  <si>
    <t>19.02.2021 - КП 
 19.02.2021 - ТВ</t>
  </si>
  <si>
    <t>UA-2021-04-27-006125-c</t>
  </si>
  <si>
    <t>https://gb.kyivcity.gov.ua/projects/archive/16/show/568#&amp;gid=1&amp;pid=3</t>
  </si>
  <si>
    <t>№ 594
 "Спортивні майданчики сш 52"
 м.Київ, вул. Донця Михайла, 16
 Валерій Шевченко</t>
  </si>
  <si>
    <t>Облаштування спортивних майданчиків, настільного столику для тенісу та волейболу.</t>
  </si>
  <si>
    <t>01.03.2021 - КП 
 12.02.2021 - ТВ</t>
  </si>
  <si>
    <t>UA-2021-04-20-007035-c</t>
  </si>
  <si>
    <t>https://gb.kyivcity.gov.ua/projects/archive/16/show/594#&amp;gid=1&amp;pid=1</t>
  </si>
  <si>
    <t>№ 605
 "Сучасний ремонт актової зали спеціалізованої школи №173 міста Києва"
 м.Київ, просп. Відрадний, 20
 Ірина Януш</t>
  </si>
  <si>
    <t>Капітальний ремонт актової зали (заміна електромережі разом з фурнітурою освітлення, облаштування підлоги, сцени, заміна радіаторів опалення). Частковий ремонт стін. Ремонт стелі системою "Армстронг".</t>
  </si>
  <si>
    <t>01.03.2021 - КП
 16.02.2021 -ТВ</t>
  </si>
  <si>
    <t>UA-2021-04-20-004680-c</t>
  </si>
  <si>
    <t>https://gb.kyivcity.gov.ua/projects/archive/16/show/605#&amp;gid=1&amp;pid=1</t>
  </si>
  <si>
    <t>№ 606
 "сш52 «ЗА» - ігрові майданчики для дітей"
 м.Київ, вул. Донця Михайла, 16
 Тетяна Шевченко</t>
  </si>
  <si>
    <t>Облаштування дитячого (ігрового) майданчика на гравійно-піскову основу.</t>
  </si>
  <si>
    <t>01.03.2021 -КП
  20.02.2021 - ТВ</t>
  </si>
  <si>
    <t>UA-2021-05-13-000944-c</t>
  </si>
  <si>
    <t>https://gb.kyivcity.gov.ua/projects/archive/16/show/606#&amp;gid=1&amp;pid=4</t>
  </si>
  <si>
    <t>№ 727
 "Безпечне гумове покриття для спортивного майданчика ДНЗ №374"
 м.Київ, вул. Ушинського, 3-А
 Ганна Нікітіна</t>
  </si>
  <si>
    <t>Облаштування спортивного майданчика (облаштування гумового покриття та бордюру).</t>
  </si>
  <si>
    <t>UA-2021-05-31-000939-c</t>
  </si>
  <si>
    <t>https://gb.kyivcity.gov.ua/projects/archive/16/show/727#&amp;gid=1&amp;pid=1</t>
  </si>
  <si>
    <t>№ 1014
 "Сучасний фасад гімназії Міленіум №318"
 м.Київ, вул. Пулюя Івана, 3-Б
 Дмитро Брідня</t>
  </si>
  <si>
    <t>Капітальний ремонт фасаду (шпаклювання, фарбування та виготовлення арт - об’єктів)</t>
  </si>
  <si>
    <t>26.02.2021 - КП</t>
  </si>
  <si>
    <t>UA-2021-07-05-005162-c</t>
  </si>
  <si>
    <t>https://gb.kyivcity.gov.ua/projects/archive/16/show/1014#&amp;gid=1&amp;pid=1</t>
  </si>
  <si>
    <t>№ 1608
 "Сучасна їдальня у школі 221"
 м.Київ, вул. Кудряшова,12/14 
 Валентина Ліченко</t>
  </si>
  <si>
    <t>Капітальний ремонт їдальні: ремонт підлоги, заміна радіаторів опалення, ремонт вентеляційної системи, ремонт стін (грунтування та шпаклювання), ремонт покрівлі системою "Армстронг", сантехнічні роботи із заміною обладнання. Заміна дверей.</t>
  </si>
  <si>
    <t>UA-2021-03-24-006795-c</t>
  </si>
  <si>
    <t>https://gb.kyivcity.gov.ua/projects/archive/16/show/1608#&amp;gid=1&amp;pid=1</t>
  </si>
  <si>
    <t>№ 1637
 "Відкритий вуличний мангал "Антирейдер""
 м.Київ, Польова, 19/8
 Анна Атаманюк</t>
  </si>
  <si>
    <t>Облаштування вуличного (цегляного) мангалу. Благоустрій території: озелення, облаштування лав та доріжок.</t>
  </si>
  <si>
    <t>UA-2021-12-07-001882-b</t>
  </si>
  <si>
    <t>https://gb.kyivcity.gov.ua/projects/archive/16/show/1637</t>
  </si>
  <si>
    <t>№ 413
 "Безпечний сквер на Польовій 56-74"
 м.Київ, вул. Вадима Гетьмана, 46-А
 Василь Харченко</t>
  </si>
  <si>
    <t>Проведення монтажних робіт (монтаж опори, влаштування основ для опори).
 Монтаж освітлювальних приладів (світильники, сонячні батареї).
 Проведення пусконалагоджувальних робіт.</t>
  </si>
  <si>
    <t>КП УЗН Солом'янського р-ну м. Києва
 Яцький В.А. 096 669 72 23</t>
  </si>
  <si>
    <t>26.02.2021 -КП
 15.03.2021 - ТВ</t>
  </si>
  <si>
    <t xml:space="preserve">UA-2021-03-22-000607-c </t>
  </si>
  <si>
    <t>https://gb.kyivcity.gov.ua/projects/archive/16/show/413</t>
  </si>
  <si>
    <t>Всього</t>
  </si>
  <si>
    <t>Х</t>
  </si>
  <si>
    <t>Інформація</t>
  </si>
  <si>
    <t>№ 34 
 Центр денного перебування та навчання професії для молоді з інвалідністю "Горнятко Доброти"
 м.Київ вул. М.Шепелєва, 14
 Посівнич О. 0984254618</t>
  </si>
  <si>
    <t>Капітальний ремонт Центру денного перебування та навчання професії для молоді з інвалідністю "Горнятко Доброти"</t>
  </si>
  <si>
    <t>КП Керуюча компанія СРДА
 Сімороз О.</t>
  </si>
  <si>
    <t>20.11.2019 - КП</t>
  </si>
  <si>
    <t>https://gb.kyivcity.gov.ua/projects/archive/11/show/34</t>
  </si>
  <si>
    <t>№1290
  «Гетьманські дні в сквері на Польовій 56-74»
 м.Київ, сквер на Польовій 56-74
  Василь Харченко</t>
  </si>
  <si>
    <t>Проведення заходу (розважальна програма національно-патріотичного напрямку у козацькому стилі для дітей 6-12 років з аніматорами, майстер-класами, конкурсами, пригощанням та врученням грамот та призів)</t>
  </si>
  <si>
    <t>Управління культури Солом҆҆янської РДА Соколова І.І. 207 09 91</t>
  </si>
  <si>
    <t>26.02.2021 -КП
17.03.2021 - ТЗ</t>
  </si>
  <si>
    <t>UA-2021-07-12-003700-a</t>
  </si>
  <si>
    <t>https://youtu.be/hEtyiegjhpc</t>
  </si>
  <si>
    <t>№ 1901
  "Медіа простір "SoloMedia" СШ № 159"
 м. Київ, вул. Г.Тупикова, 22
 Яценко В.</t>
  </si>
  <si>
    <t>Поставка обладнання для медіа студії (фото, відео, аудіо, програмне обладнання).</t>
  </si>
  <si>
    <t>Управління освіти СРДА
 Коренева І.О.
 243 65 38</t>
  </si>
  <si>
    <t>30.03.2021 - ТВ
07.04.2021 - ТВ
13.09.2021 - ТВ</t>
  </si>
  <si>
    <t>22.06.2021
09.11.2021
10.11.2021</t>
  </si>
  <si>
    <t>UA-2021-05-20-005057-c
UA-2021-05-20-005022-c
UA-2021-10-13-001703-c
UA-2021-10-27-001176-c</t>
  </si>
  <si>
    <t>https://gb.kyivcity.gov.ua/projects/archive/11/show/1901</t>
  </si>
  <si>
    <t>№744
 "Зона відпочинку у Сквері ім. Олени Теліги" 
 м.Київ, вул. Академіка Янгеля
  Даниіл Яремчук</t>
  </si>
  <si>
    <t>Будівництво фундаменту під альтанки.
  Виготовлення альтанок (3шт.).
 Монтажні роботи по встановленню альтанок.</t>
  </si>
  <si>
    <t>№ 746
 "Газебо на Поляні"
 м.Київ, вул. Академіка Янгеля
  Даниіл Яремчук</t>
  </si>
  <si>
    <t>Будівництво фундаменту під газебо.
  Виготовлення газебо.
  Монтажні роботи по встановленню газебо.</t>
  </si>
  <si>
    <t>КП УЗН Солом'янського р-ну м. Києва
  Яцький В.А. 096 669 72 23</t>
  </si>
  <si>
    <t>10.06.2021-КП
  16.11.2021-ТВ</t>
  </si>
  <si>
    <t>26.02.2021 -КП 
15.02.2021 - ТВ</t>
  </si>
  <si>
    <t>Начальник фінансового управління</t>
  </si>
  <si>
    <t>Олена АНІСТРАТЕНКО</t>
  </si>
  <si>
    <r>
      <rPr>
        <sz val="11"/>
        <color theme="1"/>
        <rFont val="&quot;Times New Roman&quot;, serif"/>
      </rPr>
      <t xml:space="preserve">    UA-2021-06-18-009960-c .  </t>
    </r>
  </si>
  <si>
    <t>про реалізацію проєктів громадського бюджету м.Києва 2021року (Громадські проєкти, які не реалізовано у 2020 році (ГБ-4))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</si>
</sst>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0.000"/>
    <numFmt numFmtId="166" formatCode="d\.m\.yyyy"/>
    <numFmt numFmtId="167" formatCode="#,##0.000"/>
  </numFmts>
  <fonts count="32">
    <font>
      <sz val="10"/>
      <color rgb="FF000000"/>
      <name val="Arial"/>
    </font>
    <font>
      <b/>
      <sz val="20"/>
      <color rgb="FF000000"/>
      <name val="&quot;Times New Roman&quot;"/>
    </font>
    <font>
      <b/>
      <sz val="11"/>
      <color rgb="FF000000"/>
      <name val="&quot;Times New Roman&quot;"/>
    </font>
    <font>
      <sz val="18"/>
      <color rgb="FF000000"/>
      <name val="&quot;Times New Roman&quot;"/>
    </font>
    <font>
      <sz val="10"/>
      <name val="Arial"/>
      <family val="2"/>
      <charset val="204"/>
    </font>
    <font>
      <sz val="11"/>
      <color rgb="FF000000"/>
      <name val="&quot;Times New Roman&quot;"/>
    </font>
    <font>
      <b/>
      <sz val="14"/>
      <color rgb="FF000000"/>
      <name val="&quot;Times New Roman&quot;"/>
    </font>
    <font>
      <b/>
      <sz val="18"/>
      <color rgb="FF000000"/>
      <name val="&quot;Times New Roman&quot;"/>
    </font>
    <font>
      <sz val="11"/>
      <color theme="1"/>
      <name val="&quot;Times New Roman&quot;"/>
    </font>
    <font>
      <sz val="14"/>
      <color theme="1"/>
      <name val="&quot;Times New Roman&quot;"/>
    </font>
    <font>
      <sz val="12"/>
      <color theme="1"/>
      <name val="Times New Roman"/>
      <family val="1"/>
      <charset val="204"/>
    </font>
    <font>
      <sz val="14"/>
      <color rgb="FF000000"/>
      <name val="&quot;Times New Roman&quot;"/>
    </font>
    <font>
      <sz val="11"/>
      <color rgb="FF000000"/>
      <name val="Arial"/>
      <family val="2"/>
      <charset val="204"/>
    </font>
    <font>
      <sz val="10"/>
      <color rgb="FF000000"/>
      <name val="&quot;Times New Roman&quot;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&quot;Times New Roman&quot;"/>
    </font>
    <font>
      <sz val="10"/>
      <color rgb="FF000000"/>
      <name val="&quot;Times New Roman&quot;"/>
    </font>
    <font>
      <sz val="12"/>
      <color theme="1"/>
      <name val="Calibri"/>
      <family val="2"/>
      <charset val="204"/>
    </font>
    <font>
      <sz val="12"/>
      <color rgb="FF000000"/>
      <name val="&quot;\&quot;Times New Roman\&quot;&quot;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20"/>
      <color theme="1"/>
      <name val="&quot;Times New Roman&quot;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&quot;Times New Roman&quot;, serif"/>
    </font>
    <font>
      <sz val="16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&quot;Times New Roman&quot;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 applyFont="1" applyAlignment="1"/>
    <xf numFmtId="0" fontId="2" fillId="0" borderId="0" xfId="0" applyFont="1" applyAlignment="1"/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5" fillId="0" borderId="0" xfId="0" applyFont="1" applyAlignment="1"/>
    <xf numFmtId="0" fontId="6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165" fontId="11" fillId="0" borderId="9" xfId="0" applyNumberFormat="1" applyFont="1" applyBorder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0" fontId="5" fillId="0" borderId="0" xfId="0" applyFont="1" applyAlignment="1">
      <alignment vertical="top"/>
    </xf>
    <xf numFmtId="0" fontId="9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11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17" fillId="2" borderId="11" xfId="0" applyFont="1" applyFill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5" fontId="11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11" fillId="0" borderId="9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5" fontId="11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165" fontId="11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top"/>
    </xf>
    <xf numFmtId="0" fontId="1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165" fontId="11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164" fontId="16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65" fontId="7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165" fontId="11" fillId="0" borderId="9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/>
    </xf>
    <xf numFmtId="165" fontId="11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top"/>
    </xf>
    <xf numFmtId="165" fontId="16" fillId="0" borderId="9" xfId="0" applyNumberFormat="1" applyFont="1" applyFill="1" applyBorder="1" applyAlignment="1">
      <alignment horizontal="center" vertical="top"/>
    </xf>
    <xf numFmtId="165" fontId="11" fillId="0" borderId="9" xfId="0" applyNumberFormat="1" applyFont="1" applyFill="1" applyBorder="1" applyAlignment="1">
      <alignment horizontal="center" vertical="top"/>
    </xf>
    <xf numFmtId="0" fontId="16" fillId="0" borderId="9" xfId="0" applyFont="1" applyFill="1" applyBorder="1" applyAlignment="1">
      <alignment horizontal="center" vertical="top"/>
    </xf>
    <xf numFmtId="0" fontId="19" fillId="0" borderId="9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vertical="center"/>
    </xf>
    <xf numFmtId="0" fontId="18" fillId="2" borderId="12" xfId="0" applyFont="1" applyFill="1" applyBorder="1" applyAlignment="1">
      <alignment vertical="center"/>
    </xf>
    <xf numFmtId="165" fontId="16" fillId="0" borderId="7" xfId="0" applyNumberFormat="1" applyFont="1" applyFill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166" fontId="5" fillId="0" borderId="9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4" fontId="7" fillId="0" borderId="8" xfId="0" applyNumberFormat="1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14" fontId="24" fillId="0" borderId="12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2" fontId="11" fillId="0" borderId="12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4" fontId="16" fillId="0" borderId="12" xfId="0" applyNumberFormat="1" applyFont="1" applyBorder="1" applyAlignment="1">
      <alignment horizontal="center" vertical="center"/>
    </xf>
    <xf numFmtId="167" fontId="11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165" fontId="11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0" xfId="0" applyFont="1" applyBorder="1" applyAlignment="1"/>
    <xf numFmtId="0" fontId="23" fillId="0" borderId="0" xfId="0" applyFont="1" applyBorder="1" applyAlignment="1">
      <alignment wrapText="1"/>
    </xf>
    <xf numFmtId="0" fontId="27" fillId="2" borderId="0" xfId="0" applyFont="1" applyFill="1" applyAlignment="1">
      <alignment vertical="center"/>
    </xf>
    <xf numFmtId="0" fontId="27" fillId="3" borderId="0" xfId="0" applyFont="1" applyFill="1" applyAlignment="1">
      <alignment vertical="center"/>
    </xf>
    <xf numFmtId="0" fontId="27" fillId="2" borderId="12" xfId="0" applyFont="1" applyFill="1" applyBorder="1" applyAlignment="1">
      <alignment vertical="center"/>
    </xf>
    <xf numFmtId="0" fontId="27" fillId="2" borderId="12" xfId="0" applyFont="1" applyFill="1" applyBorder="1" applyAlignment="1">
      <alignment vertical="center" wrapText="1"/>
    </xf>
    <xf numFmtId="0" fontId="28" fillId="0" borderId="12" xfId="0" applyFont="1" applyBorder="1" applyAlignment="1">
      <alignment vertical="center" wrapText="1"/>
    </xf>
    <xf numFmtId="0" fontId="29" fillId="0" borderId="12" xfId="0" applyFont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30" fillId="0" borderId="9" xfId="0" applyFont="1" applyBorder="1" applyAlignment="1">
      <alignment vertical="center" wrapText="1"/>
    </xf>
    <xf numFmtId="0" fontId="30" fillId="0" borderId="9" xfId="0" applyFont="1" applyBorder="1" applyAlignment="1">
      <alignment wrapText="1"/>
    </xf>
    <xf numFmtId="0" fontId="28" fillId="0" borderId="9" xfId="0" applyFont="1" applyBorder="1" applyAlignment="1">
      <alignment vertical="center" wrapText="1"/>
    </xf>
    <xf numFmtId="0" fontId="28" fillId="0" borderId="9" xfId="0" applyFont="1" applyBorder="1" applyAlignment="1">
      <alignment wrapText="1"/>
    </xf>
    <xf numFmtId="0" fontId="31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vertical="top"/>
    </xf>
    <xf numFmtId="0" fontId="5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wrapText="1"/>
    </xf>
    <xf numFmtId="0" fontId="26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0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8" xfId="0" applyFont="1" applyBorder="1"/>
    <xf numFmtId="0" fontId="11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4" fillId="0" borderId="1" xfId="0" applyFont="1" applyBorder="1"/>
    <xf numFmtId="0" fontId="6" fillId="0" borderId="3" xfId="0" applyFont="1" applyBorder="1" applyAlignment="1">
      <alignment horizontal="center" vertical="top"/>
    </xf>
    <xf numFmtId="0" fontId="4" fillId="0" borderId="4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gb.kyivcity.gov.ua/projects/archive/16/show/754" TargetMode="External"/><Relationship Id="rId18" Type="http://schemas.openxmlformats.org/officeDocument/2006/relationships/hyperlink" Target="https://gb.kyivcity.gov.ua/projects/archive/16/show/1015" TargetMode="External"/><Relationship Id="rId26" Type="http://schemas.openxmlformats.org/officeDocument/2006/relationships/hyperlink" Target="https://gb.kyivcity.gov.ua/projects/archive/16/show/404" TargetMode="External"/><Relationship Id="rId39" Type="http://schemas.openxmlformats.org/officeDocument/2006/relationships/hyperlink" Target="https://gb.kyivcity.gov.ua/projects/archive/16/show/564" TargetMode="External"/><Relationship Id="rId21" Type="http://schemas.openxmlformats.org/officeDocument/2006/relationships/hyperlink" Target="https://gb.kyivcity.gov.ua/projects/archive/16/show/1029" TargetMode="External"/><Relationship Id="rId34" Type="http://schemas.openxmlformats.org/officeDocument/2006/relationships/hyperlink" Target="https://gb.kyivcity.gov.ua/projects/archive/16/show/1030" TargetMode="External"/><Relationship Id="rId42" Type="http://schemas.openxmlformats.org/officeDocument/2006/relationships/hyperlink" Target="https://prozorro.gov.ua/tender/UA-2021-04-27-006125-c" TargetMode="External"/><Relationship Id="rId47" Type="http://schemas.openxmlformats.org/officeDocument/2006/relationships/hyperlink" Target="https://prozorro.gov.ua/tender/UA-2021-05-13-000944-c" TargetMode="External"/><Relationship Id="rId50" Type="http://schemas.openxmlformats.org/officeDocument/2006/relationships/hyperlink" Target="https://gb.kyivcity.gov.ua/projects/archive/16/show/727" TargetMode="External"/><Relationship Id="rId55" Type="http://schemas.openxmlformats.org/officeDocument/2006/relationships/hyperlink" Target="https://gb.kyivcity.gov.ua/projects/archive/16/show/1637" TargetMode="External"/><Relationship Id="rId7" Type="http://schemas.openxmlformats.org/officeDocument/2006/relationships/hyperlink" Target="https://gb.kyivcity.gov.ua/projects/archive/16/show/398" TargetMode="External"/><Relationship Id="rId2" Type="http://schemas.openxmlformats.org/officeDocument/2006/relationships/hyperlink" Target="https://gb.kyivcity.gov.ua/projects/archive/16/show/1173" TargetMode="External"/><Relationship Id="rId16" Type="http://schemas.openxmlformats.org/officeDocument/2006/relationships/hyperlink" Target="https://gb.kyivcity.gov.ua/projects/archive/16/show/901" TargetMode="External"/><Relationship Id="rId20" Type="http://schemas.openxmlformats.org/officeDocument/2006/relationships/hyperlink" Target="https://gb.kyivcity.gov.ua/projects/archive/16/show/1028" TargetMode="External"/><Relationship Id="rId29" Type="http://schemas.openxmlformats.org/officeDocument/2006/relationships/hyperlink" Target="https://gb.kyivcity.gov.ua/projects/archive/16/show/531" TargetMode="External"/><Relationship Id="rId41" Type="http://schemas.openxmlformats.org/officeDocument/2006/relationships/hyperlink" Target="https://gb.kyivcity.gov.ua/projects/archive/16/show/566" TargetMode="External"/><Relationship Id="rId54" Type="http://schemas.openxmlformats.org/officeDocument/2006/relationships/hyperlink" Target="https://prozorro.gov.ua/tender/UA-2021-12-07-001882-b" TargetMode="External"/><Relationship Id="rId62" Type="http://schemas.openxmlformats.org/officeDocument/2006/relationships/printerSettings" Target="../printerSettings/printerSettings1.bin"/><Relationship Id="rId1" Type="http://schemas.openxmlformats.org/officeDocument/2006/relationships/hyperlink" Target="https://gb.kyivcity.gov.ua/projects/archive/16/show/1116" TargetMode="External"/><Relationship Id="rId6" Type="http://schemas.openxmlformats.org/officeDocument/2006/relationships/hyperlink" Target="https://gb.kyivcity.gov.ua/projects/archive/16/show/213" TargetMode="External"/><Relationship Id="rId11" Type="http://schemas.openxmlformats.org/officeDocument/2006/relationships/hyperlink" Target="https://gb.kyivcity.gov.ua/projects/archive/16/show/612" TargetMode="External"/><Relationship Id="rId24" Type="http://schemas.openxmlformats.org/officeDocument/2006/relationships/hyperlink" Target="https://gb.kyivcity.gov.ua/projects/archive/16/show/1797" TargetMode="External"/><Relationship Id="rId32" Type="http://schemas.openxmlformats.org/officeDocument/2006/relationships/hyperlink" Target="https://gb.kyivcity.gov.ua/projects/archive/16/show/1030" TargetMode="External"/><Relationship Id="rId37" Type="http://schemas.openxmlformats.org/officeDocument/2006/relationships/hyperlink" Target="https://gb.kyivcity.gov.ua/projects/archive/16/show/393" TargetMode="External"/><Relationship Id="rId40" Type="http://schemas.openxmlformats.org/officeDocument/2006/relationships/hyperlink" Target="https://prozorro.gov.ua/tender/UA-2021-04-20-006936-c" TargetMode="External"/><Relationship Id="rId45" Type="http://schemas.openxmlformats.org/officeDocument/2006/relationships/hyperlink" Target="https://gb.kyivcity.gov.ua/projects/archive/16/show/594" TargetMode="External"/><Relationship Id="rId53" Type="http://schemas.openxmlformats.org/officeDocument/2006/relationships/hyperlink" Target="https://gb.kyivcity.gov.ua/projects/archive/16/show/1608" TargetMode="External"/><Relationship Id="rId58" Type="http://schemas.openxmlformats.org/officeDocument/2006/relationships/hyperlink" Target="https://gb.kyivcity.gov.ua/projects/archive/11/show/34" TargetMode="External"/><Relationship Id="rId5" Type="http://schemas.openxmlformats.org/officeDocument/2006/relationships/hyperlink" Target="https://gb.kyivcity.gov.ua/projects/archive/16/show/166" TargetMode="External"/><Relationship Id="rId15" Type="http://schemas.openxmlformats.org/officeDocument/2006/relationships/hyperlink" Target="https://gb.kyivcity.gov.ua/projects/archive/16/show/845" TargetMode="External"/><Relationship Id="rId23" Type="http://schemas.openxmlformats.org/officeDocument/2006/relationships/hyperlink" Target="https://gb.kyivcity.gov.ua/projects/archive/16/show/1729" TargetMode="External"/><Relationship Id="rId28" Type="http://schemas.openxmlformats.org/officeDocument/2006/relationships/hyperlink" Target="https://gb.kyivcity.gov.ua/projects/archive/16/show/422" TargetMode="External"/><Relationship Id="rId36" Type="http://schemas.openxmlformats.org/officeDocument/2006/relationships/hyperlink" Target="https://gb.kyivcity.gov.ua/projects/archive/16/show/47" TargetMode="External"/><Relationship Id="rId49" Type="http://schemas.openxmlformats.org/officeDocument/2006/relationships/hyperlink" Target="https://prozorro.gov.ua/tender/UA-2021-05-31-000939-c" TargetMode="External"/><Relationship Id="rId57" Type="http://schemas.openxmlformats.org/officeDocument/2006/relationships/hyperlink" Target="https://prozorro.gov.ua/tender/UA-2021-06-18-009960-c" TargetMode="External"/><Relationship Id="rId61" Type="http://schemas.openxmlformats.org/officeDocument/2006/relationships/hyperlink" Target="https://gb.kyivcity.gov.ua/projects/archive/11/show/1901" TargetMode="External"/><Relationship Id="rId10" Type="http://schemas.openxmlformats.org/officeDocument/2006/relationships/hyperlink" Target="https://gb.kyivcity.gov.ua/projects/archive/16/show/526" TargetMode="External"/><Relationship Id="rId19" Type="http://schemas.openxmlformats.org/officeDocument/2006/relationships/hyperlink" Target="https://gb.kyivcity.gov.ua/projects/archive/16/show/1016" TargetMode="External"/><Relationship Id="rId31" Type="http://schemas.openxmlformats.org/officeDocument/2006/relationships/hyperlink" Target="https://gb.kyivcity.gov.ua/projects/archive/16/show/531" TargetMode="External"/><Relationship Id="rId44" Type="http://schemas.openxmlformats.org/officeDocument/2006/relationships/hyperlink" Target="https://prozorro.gov.ua/tender/UA-2021-04-20-007035-c" TargetMode="External"/><Relationship Id="rId52" Type="http://schemas.openxmlformats.org/officeDocument/2006/relationships/hyperlink" Target="https://prozorro.gov.ua/tender/UA-2021-03-24-006795-c" TargetMode="External"/><Relationship Id="rId60" Type="http://schemas.openxmlformats.org/officeDocument/2006/relationships/hyperlink" Target="https://youtu.be/hEtyiegjhpc" TargetMode="External"/><Relationship Id="rId4" Type="http://schemas.openxmlformats.org/officeDocument/2006/relationships/hyperlink" Target="https://www.solor.gov.ua/info/0/17817" TargetMode="External"/><Relationship Id="rId9" Type="http://schemas.openxmlformats.org/officeDocument/2006/relationships/hyperlink" Target="https://gb.kyivcity.gov.ua/projects/archive/16/show/525" TargetMode="External"/><Relationship Id="rId14" Type="http://schemas.openxmlformats.org/officeDocument/2006/relationships/hyperlink" Target="https://gb.kyivcity.gov.ua/projects/archive/16/show/836" TargetMode="External"/><Relationship Id="rId22" Type="http://schemas.openxmlformats.org/officeDocument/2006/relationships/hyperlink" Target="https://gb.kyivcity.gov.ua/projects/archive/16/show/1103" TargetMode="External"/><Relationship Id="rId27" Type="http://schemas.openxmlformats.org/officeDocument/2006/relationships/hyperlink" Target="https://gb.kyivcity.gov.ua/projects/archive/16/show/422" TargetMode="External"/><Relationship Id="rId30" Type="http://schemas.openxmlformats.org/officeDocument/2006/relationships/hyperlink" Target="https://prozorro.gov.ua/tender/UA-2021-04-20-007067-c" TargetMode="External"/><Relationship Id="rId35" Type="http://schemas.openxmlformats.org/officeDocument/2006/relationships/hyperlink" Target="https://gb.kyivcity.gov.ua/projects/archive/16/show/45" TargetMode="External"/><Relationship Id="rId43" Type="http://schemas.openxmlformats.org/officeDocument/2006/relationships/hyperlink" Target="https://gb.kyivcity.gov.ua/projects/archive/16/show/568" TargetMode="External"/><Relationship Id="rId48" Type="http://schemas.openxmlformats.org/officeDocument/2006/relationships/hyperlink" Target="https://gb.kyivcity.gov.ua/projects/archive/16/show/606" TargetMode="External"/><Relationship Id="rId56" Type="http://schemas.openxmlformats.org/officeDocument/2006/relationships/hyperlink" Target="https://gb.kyivcity.gov.ua/projects/archive/16/show/413" TargetMode="External"/><Relationship Id="rId8" Type="http://schemas.openxmlformats.org/officeDocument/2006/relationships/hyperlink" Target="https://gb.kyivcity.gov.ua/projects/archive/16/show/465" TargetMode="External"/><Relationship Id="rId51" Type="http://schemas.openxmlformats.org/officeDocument/2006/relationships/hyperlink" Target="https://gb.kyivcity.gov.ua/projects/archive/16/show/1014" TargetMode="External"/><Relationship Id="rId3" Type="http://schemas.openxmlformats.org/officeDocument/2006/relationships/hyperlink" Target="https://gb.kyivcity.gov.ua/projects/archive/16/show/1217" TargetMode="External"/><Relationship Id="rId12" Type="http://schemas.openxmlformats.org/officeDocument/2006/relationships/hyperlink" Target="https://gb.kyivcity.gov.ua/projects/archive/16/show/738" TargetMode="External"/><Relationship Id="rId17" Type="http://schemas.openxmlformats.org/officeDocument/2006/relationships/hyperlink" Target="https://gb.kyivcity.gov.ua/projects/archive/16/show/972" TargetMode="External"/><Relationship Id="rId25" Type="http://schemas.openxmlformats.org/officeDocument/2006/relationships/hyperlink" Target="https://gb.kyivcity.gov.ua/projects/archive/16/show/404" TargetMode="External"/><Relationship Id="rId33" Type="http://schemas.openxmlformats.org/officeDocument/2006/relationships/hyperlink" Target="https://prozorro.gov.ua/tender/UA-2021-05-14-004871-c" TargetMode="External"/><Relationship Id="rId38" Type="http://schemas.openxmlformats.org/officeDocument/2006/relationships/hyperlink" Target="https://prozorro.gov.ua/tender/UA-2021-03-24-005989-c" TargetMode="External"/><Relationship Id="rId46" Type="http://schemas.openxmlformats.org/officeDocument/2006/relationships/hyperlink" Target="https://gb.kyivcity.gov.ua/projects/archive/16/show/605" TargetMode="External"/><Relationship Id="rId59" Type="http://schemas.openxmlformats.org/officeDocument/2006/relationships/hyperlink" Target="https://prozorro.gov.ua/tender/UA-2021-07-12-003700-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Z70"/>
  <sheetViews>
    <sheetView showGridLines="0" tabSelected="1" view="pageBreakPreview" topLeftCell="A58" zoomScale="78" zoomScaleNormal="100" zoomScaleSheetLayoutView="78" workbookViewId="0">
      <selection activeCell="J62" sqref="J62:J64"/>
    </sheetView>
  </sheetViews>
  <sheetFormatPr defaultColWidth="14.42578125" defaultRowHeight="15.75" customHeight="1"/>
  <cols>
    <col min="1" max="1" width="9" customWidth="1"/>
    <col min="2" max="2" width="51.28515625" customWidth="1"/>
    <col min="3" max="3" width="46.7109375" customWidth="1"/>
    <col min="4" max="4" width="33" customWidth="1"/>
    <col min="5" max="5" width="28.7109375" customWidth="1"/>
    <col min="6" max="6" width="24.7109375" customWidth="1"/>
    <col min="7" max="7" width="22.7109375" customWidth="1"/>
    <col min="8" max="8" width="27" customWidth="1"/>
    <col min="9" max="9" width="19" customWidth="1"/>
    <col min="10" max="10" width="14.5703125" bestFit="1" customWidth="1"/>
  </cols>
  <sheetData>
    <row r="1" spans="1:16" ht="26.25">
      <c r="A1" s="137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"/>
      <c r="N1" s="1"/>
      <c r="O1" s="1"/>
      <c r="P1" s="1"/>
    </row>
    <row r="2" spans="1:16" ht="39" customHeight="1">
      <c r="A2" s="137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"/>
      <c r="N2" s="1"/>
      <c r="O2" s="1"/>
      <c r="P2" s="1"/>
    </row>
    <row r="3" spans="1:16" ht="23.25">
      <c r="A3" s="2"/>
      <c r="B3" s="2"/>
      <c r="C3" s="2"/>
      <c r="D3" s="2"/>
      <c r="E3" s="2"/>
      <c r="F3" s="2"/>
      <c r="G3" s="2"/>
      <c r="H3" s="3"/>
      <c r="I3" s="139" t="s">
        <v>2</v>
      </c>
      <c r="J3" s="140"/>
      <c r="K3" s="140"/>
      <c r="L3" s="140"/>
      <c r="M3" s="4"/>
      <c r="N3" s="4"/>
      <c r="O3" s="4"/>
      <c r="P3" s="4"/>
    </row>
    <row r="4" spans="1:16" ht="35.25" customHeight="1">
      <c r="A4" s="125" t="s">
        <v>3</v>
      </c>
      <c r="B4" s="125" t="s">
        <v>4</v>
      </c>
      <c r="C4" s="125" t="s">
        <v>5</v>
      </c>
      <c r="D4" s="138" t="s">
        <v>6</v>
      </c>
      <c r="E4" s="125" t="s">
        <v>7</v>
      </c>
      <c r="F4" s="125" t="s">
        <v>8</v>
      </c>
      <c r="G4" s="125" t="s">
        <v>9</v>
      </c>
      <c r="H4" s="141" t="s">
        <v>10</v>
      </c>
      <c r="I4" s="140"/>
      <c r="J4" s="140"/>
      <c r="K4" s="140"/>
      <c r="L4" s="142"/>
      <c r="M4" s="1"/>
      <c r="N4" s="1"/>
      <c r="O4" s="1"/>
      <c r="P4" s="1"/>
    </row>
    <row r="5" spans="1:16" ht="48.75" customHeight="1">
      <c r="A5" s="126"/>
      <c r="B5" s="126"/>
      <c r="C5" s="126"/>
      <c r="D5" s="126"/>
      <c r="E5" s="126"/>
      <c r="F5" s="126"/>
      <c r="G5" s="126"/>
      <c r="H5" s="143" t="s">
        <v>11</v>
      </c>
      <c r="I5" s="144" t="s">
        <v>12</v>
      </c>
      <c r="J5" s="132"/>
      <c r="K5" s="143" t="s">
        <v>13</v>
      </c>
      <c r="L5" s="143" t="s">
        <v>14</v>
      </c>
      <c r="M5" s="1"/>
      <c r="N5" s="1"/>
      <c r="O5" s="1"/>
      <c r="P5" s="1"/>
    </row>
    <row r="6" spans="1:16" ht="120.75" customHeight="1">
      <c r="A6" s="127"/>
      <c r="B6" s="127"/>
      <c r="C6" s="127"/>
      <c r="D6" s="127"/>
      <c r="E6" s="127"/>
      <c r="F6" s="127"/>
      <c r="G6" s="127"/>
      <c r="H6" s="127"/>
      <c r="I6" s="5" t="s">
        <v>15</v>
      </c>
      <c r="J6" s="5" t="s">
        <v>16</v>
      </c>
      <c r="K6" s="127"/>
      <c r="L6" s="127"/>
      <c r="M6" s="1"/>
      <c r="N6" s="1"/>
      <c r="O6" s="1"/>
      <c r="P6" s="1"/>
    </row>
    <row r="7" spans="1:16" ht="23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7">
        <v>10</v>
      </c>
      <c r="K7" s="7">
        <v>11</v>
      </c>
      <c r="L7" s="7">
        <v>12</v>
      </c>
      <c r="M7" s="8"/>
      <c r="N7" s="8"/>
      <c r="O7" s="8"/>
      <c r="P7" s="8"/>
    </row>
    <row r="8" spans="1:16" ht="23.25">
      <c r="A8" s="135" t="s">
        <v>17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2"/>
      <c r="M8" s="9"/>
      <c r="N8" s="9"/>
      <c r="O8" s="9"/>
      <c r="P8" s="9"/>
    </row>
    <row r="9" spans="1:16" ht="71.25">
      <c r="A9" s="10">
        <v>1</v>
      </c>
      <c r="B9" s="11" t="s">
        <v>18</v>
      </c>
      <c r="C9" s="21" t="s">
        <v>19</v>
      </c>
      <c r="D9" s="11" t="s">
        <v>20</v>
      </c>
      <c r="E9" s="12" t="s">
        <v>21</v>
      </c>
      <c r="F9" s="35">
        <v>44253</v>
      </c>
      <c r="G9" s="13">
        <v>108.12</v>
      </c>
      <c r="H9" s="14" t="s">
        <v>22</v>
      </c>
      <c r="I9" s="62">
        <v>108</v>
      </c>
      <c r="J9" s="15">
        <f>SUM(G9-I9)</f>
        <v>0.12000000000000455</v>
      </c>
      <c r="K9" s="16" t="s">
        <v>23</v>
      </c>
      <c r="L9" s="61"/>
      <c r="M9" s="117"/>
      <c r="N9" s="17"/>
      <c r="O9" s="17"/>
      <c r="P9" s="17"/>
    </row>
    <row r="10" spans="1:16" ht="71.25">
      <c r="A10" s="10">
        <v>2</v>
      </c>
      <c r="B10" s="11" t="s">
        <v>24</v>
      </c>
      <c r="C10" s="21" t="s">
        <v>25</v>
      </c>
      <c r="D10" s="11" t="s">
        <v>20</v>
      </c>
      <c r="E10" s="12" t="s">
        <v>21</v>
      </c>
      <c r="F10" s="35">
        <v>44259</v>
      </c>
      <c r="G10" s="18">
        <v>109.932</v>
      </c>
      <c r="H10" s="19" t="s">
        <v>26</v>
      </c>
      <c r="I10" s="62">
        <v>91.45</v>
      </c>
      <c r="J10" s="36">
        <f>SUM(G10-I10)</f>
        <v>18.481999999999999</v>
      </c>
      <c r="K10" s="60" t="s">
        <v>27</v>
      </c>
      <c r="L10" s="60"/>
      <c r="M10" s="117"/>
      <c r="N10" s="17"/>
      <c r="O10" s="17"/>
      <c r="P10" s="17"/>
    </row>
    <row r="11" spans="1:16" ht="71.25">
      <c r="A11" s="10">
        <v>3</v>
      </c>
      <c r="B11" s="11" t="s">
        <v>28</v>
      </c>
      <c r="C11" s="21" t="s">
        <v>29</v>
      </c>
      <c r="D11" s="11" t="s">
        <v>20</v>
      </c>
      <c r="E11" s="21" t="s">
        <v>30</v>
      </c>
      <c r="F11" s="35">
        <v>44253</v>
      </c>
      <c r="G11" s="13">
        <v>102</v>
      </c>
      <c r="H11" s="22" t="s">
        <v>31</v>
      </c>
      <c r="I11" s="62">
        <v>102</v>
      </c>
      <c r="J11" s="15">
        <f>SUM(G11-I11)</f>
        <v>0</v>
      </c>
      <c r="K11" s="60" t="s">
        <v>32</v>
      </c>
      <c r="L11" s="61"/>
      <c r="M11" s="117"/>
      <c r="N11" s="17"/>
      <c r="O11" s="17"/>
      <c r="P11" s="17"/>
    </row>
    <row r="12" spans="1:16" ht="159" customHeight="1">
      <c r="A12" s="10">
        <v>4</v>
      </c>
      <c r="B12" s="23" t="s">
        <v>33</v>
      </c>
      <c r="C12" s="21" t="s">
        <v>34</v>
      </c>
      <c r="D12" s="21" t="s">
        <v>35</v>
      </c>
      <c r="E12" s="21" t="s">
        <v>36</v>
      </c>
      <c r="F12" s="24" t="s">
        <v>37</v>
      </c>
      <c r="G12" s="13">
        <v>1968</v>
      </c>
      <c r="H12" s="25" t="s">
        <v>38</v>
      </c>
      <c r="I12" s="63">
        <v>1940</v>
      </c>
      <c r="J12" s="36">
        <f t="shared" ref="J12:J58" si="0">SUM(G12-I12)</f>
        <v>28</v>
      </c>
      <c r="K12" s="60" t="s">
        <v>39</v>
      </c>
      <c r="L12" s="26"/>
      <c r="M12" s="117"/>
      <c r="N12" s="17"/>
      <c r="O12" s="17"/>
      <c r="P12" s="17"/>
    </row>
    <row r="13" spans="1:16" ht="71.25">
      <c r="A13" s="10">
        <v>5</v>
      </c>
      <c r="B13" s="11" t="s">
        <v>40</v>
      </c>
      <c r="C13" s="21" t="s">
        <v>41</v>
      </c>
      <c r="D13" s="21" t="s">
        <v>42</v>
      </c>
      <c r="E13" s="21" t="s">
        <v>43</v>
      </c>
      <c r="F13" s="35">
        <v>44340</v>
      </c>
      <c r="G13" s="32">
        <v>299.99400000000003</v>
      </c>
      <c r="H13" s="38" t="s">
        <v>44</v>
      </c>
      <c r="I13" s="64">
        <v>222</v>
      </c>
      <c r="J13" s="36">
        <f t="shared" si="0"/>
        <v>77.994000000000028</v>
      </c>
      <c r="K13" s="110" t="s">
        <v>45</v>
      </c>
      <c r="L13" s="59"/>
      <c r="M13" s="117"/>
      <c r="N13" s="17"/>
      <c r="O13" s="17"/>
      <c r="P13" s="17"/>
    </row>
    <row r="14" spans="1:16" ht="60">
      <c r="A14" s="10">
        <v>6</v>
      </c>
      <c r="B14" s="11" t="s">
        <v>46</v>
      </c>
      <c r="C14" s="21" t="s">
        <v>41</v>
      </c>
      <c r="D14" s="21" t="s">
        <v>42</v>
      </c>
      <c r="E14" s="21" t="s">
        <v>47</v>
      </c>
      <c r="F14" s="35">
        <v>44340</v>
      </c>
      <c r="G14" s="32">
        <v>299.99400000000003</v>
      </c>
      <c r="H14" s="38" t="s">
        <v>44</v>
      </c>
      <c r="I14" s="64">
        <v>222</v>
      </c>
      <c r="J14" s="36">
        <f t="shared" si="0"/>
        <v>77.994000000000028</v>
      </c>
      <c r="K14" s="111" t="s">
        <v>48</v>
      </c>
      <c r="L14" s="59"/>
      <c r="M14" s="117"/>
      <c r="N14" s="17"/>
      <c r="O14" s="17"/>
      <c r="P14" s="17"/>
    </row>
    <row r="15" spans="1:16" ht="71.25">
      <c r="A15" s="10">
        <v>7</v>
      </c>
      <c r="B15" s="11" t="s">
        <v>49</v>
      </c>
      <c r="C15" s="21" t="s">
        <v>50</v>
      </c>
      <c r="D15" s="21" t="s">
        <v>42</v>
      </c>
      <c r="E15" s="21" t="s">
        <v>51</v>
      </c>
      <c r="F15" s="60" t="s">
        <v>52</v>
      </c>
      <c r="G15" s="32">
        <v>145.10599999999999</v>
      </c>
      <c r="H15" s="38" t="s">
        <v>53</v>
      </c>
      <c r="I15" s="64">
        <v>133.012</v>
      </c>
      <c r="J15" s="36">
        <f t="shared" si="0"/>
        <v>12.093999999999994</v>
      </c>
      <c r="K15" s="111" t="s">
        <v>54</v>
      </c>
      <c r="L15" s="59"/>
      <c r="M15" s="117"/>
      <c r="N15" s="17"/>
      <c r="O15" s="17"/>
      <c r="P15" s="17"/>
    </row>
    <row r="16" spans="1:16" ht="114">
      <c r="A16" s="10">
        <v>8</v>
      </c>
      <c r="B16" s="31" t="s">
        <v>55</v>
      </c>
      <c r="C16" s="21" t="s">
        <v>56</v>
      </c>
      <c r="D16" s="21" t="s">
        <v>42</v>
      </c>
      <c r="E16" s="21" t="s">
        <v>57</v>
      </c>
      <c r="F16" s="60" t="s">
        <v>58</v>
      </c>
      <c r="G16" s="32">
        <v>196.625</v>
      </c>
      <c r="H16" s="38" t="s">
        <v>59</v>
      </c>
      <c r="I16" s="64">
        <v>196.547</v>
      </c>
      <c r="J16" s="36">
        <f t="shared" si="0"/>
        <v>7.8000000000002956E-2</v>
      </c>
      <c r="K16" s="111" t="s">
        <v>60</v>
      </c>
      <c r="L16" s="59"/>
      <c r="M16" s="117"/>
      <c r="N16" s="17"/>
      <c r="O16" s="17"/>
      <c r="P16" s="17"/>
    </row>
    <row r="17" spans="1:16" ht="60">
      <c r="A17" s="10">
        <v>9</v>
      </c>
      <c r="B17" s="21" t="s">
        <v>61</v>
      </c>
      <c r="C17" s="21" t="s">
        <v>62</v>
      </c>
      <c r="D17" s="21" t="s">
        <v>42</v>
      </c>
      <c r="E17" s="21" t="s">
        <v>63</v>
      </c>
      <c r="F17" s="60" t="s">
        <v>64</v>
      </c>
      <c r="G17" s="33">
        <v>1100</v>
      </c>
      <c r="H17" s="38" t="s">
        <v>65</v>
      </c>
      <c r="I17" s="64">
        <v>1098.5309999999999</v>
      </c>
      <c r="J17" s="36">
        <f t="shared" si="0"/>
        <v>1.4690000000000509</v>
      </c>
      <c r="K17" s="112" t="s">
        <v>66</v>
      </c>
      <c r="L17" s="59"/>
      <c r="M17" s="117"/>
      <c r="N17" s="17"/>
      <c r="O17" s="17"/>
      <c r="P17" s="17"/>
    </row>
    <row r="18" spans="1:16" ht="99.75">
      <c r="A18" s="10">
        <v>10</v>
      </c>
      <c r="B18" s="21" t="s">
        <v>67</v>
      </c>
      <c r="C18" s="21" t="s">
        <v>68</v>
      </c>
      <c r="D18" s="21" t="s">
        <v>42</v>
      </c>
      <c r="E18" s="11" t="s">
        <v>69</v>
      </c>
      <c r="F18" s="60" t="s">
        <v>70</v>
      </c>
      <c r="G18" s="33">
        <v>1100</v>
      </c>
      <c r="H18" s="38" t="s">
        <v>71</v>
      </c>
      <c r="I18" s="65">
        <v>1099.979</v>
      </c>
      <c r="J18" s="36">
        <f t="shared" si="0"/>
        <v>2.0999999999958163E-2</v>
      </c>
      <c r="K18" s="111" t="s">
        <v>72</v>
      </c>
      <c r="L18" s="59"/>
      <c r="M18" s="117"/>
      <c r="N18" s="17"/>
      <c r="O18" s="17"/>
      <c r="P18" s="17"/>
    </row>
    <row r="19" spans="1:16" ht="173.25">
      <c r="A19" s="10">
        <v>11</v>
      </c>
      <c r="B19" s="21" t="s">
        <v>73</v>
      </c>
      <c r="C19" s="21" t="s">
        <v>74</v>
      </c>
      <c r="D19" s="21" t="s">
        <v>42</v>
      </c>
      <c r="E19" s="21" t="s">
        <v>75</v>
      </c>
      <c r="F19" s="60" t="s">
        <v>76</v>
      </c>
      <c r="G19" s="33">
        <v>1053.54</v>
      </c>
      <c r="H19" s="38" t="s">
        <v>77</v>
      </c>
      <c r="I19" s="65">
        <v>954.846</v>
      </c>
      <c r="J19" s="36">
        <f t="shared" si="0"/>
        <v>98.69399999999996</v>
      </c>
      <c r="K19" s="111" t="s">
        <v>78</v>
      </c>
      <c r="L19" s="59"/>
      <c r="M19" s="117"/>
      <c r="N19" s="17"/>
      <c r="O19" s="17"/>
      <c r="P19" s="17"/>
    </row>
    <row r="20" spans="1:16" ht="71.25">
      <c r="A20" s="10">
        <v>12</v>
      </c>
      <c r="B20" s="21" t="s">
        <v>79</v>
      </c>
      <c r="C20" s="21" t="s">
        <v>80</v>
      </c>
      <c r="D20" s="21" t="s">
        <v>42</v>
      </c>
      <c r="E20" s="21" t="s">
        <v>81</v>
      </c>
      <c r="F20" s="60" t="s">
        <v>82</v>
      </c>
      <c r="G20" s="33">
        <v>156</v>
      </c>
      <c r="H20" s="38" t="s">
        <v>83</v>
      </c>
      <c r="I20" s="65">
        <v>150.29900000000001</v>
      </c>
      <c r="J20" s="36">
        <f t="shared" si="0"/>
        <v>5.7009999999999934</v>
      </c>
      <c r="K20" s="111" t="s">
        <v>84</v>
      </c>
      <c r="L20" s="59"/>
      <c r="M20" s="117"/>
      <c r="N20" s="17"/>
      <c r="O20" s="17"/>
      <c r="P20" s="17"/>
    </row>
    <row r="21" spans="1:16" ht="71.25">
      <c r="A21" s="10">
        <v>13</v>
      </c>
      <c r="B21" s="21" t="s">
        <v>85</v>
      </c>
      <c r="C21" s="21" t="s">
        <v>86</v>
      </c>
      <c r="D21" s="21" t="s">
        <v>42</v>
      </c>
      <c r="E21" s="21" t="s">
        <v>87</v>
      </c>
      <c r="F21" s="60" t="s">
        <v>88</v>
      </c>
      <c r="G21" s="32">
        <v>169.363</v>
      </c>
      <c r="H21" s="38" t="s">
        <v>89</v>
      </c>
      <c r="I21" s="64">
        <v>168.81200000000001</v>
      </c>
      <c r="J21" s="36">
        <f t="shared" si="0"/>
        <v>0.55099999999998772</v>
      </c>
      <c r="K21" s="111" t="s">
        <v>90</v>
      </c>
      <c r="L21" s="59"/>
      <c r="M21" s="117"/>
      <c r="N21" s="17"/>
      <c r="O21" s="17"/>
      <c r="P21" s="17"/>
    </row>
    <row r="22" spans="1:16" ht="60">
      <c r="A22" s="10">
        <v>14</v>
      </c>
      <c r="B22" s="21" t="s">
        <v>91</v>
      </c>
      <c r="C22" s="21" t="s">
        <v>92</v>
      </c>
      <c r="D22" s="21" t="s">
        <v>42</v>
      </c>
      <c r="E22" s="21" t="s">
        <v>93</v>
      </c>
      <c r="F22" s="35">
        <v>44293</v>
      </c>
      <c r="G22" s="32">
        <v>368.59899999999999</v>
      </c>
      <c r="H22" s="38" t="s">
        <v>94</v>
      </c>
      <c r="I22" s="64">
        <v>360.51580000000001</v>
      </c>
      <c r="J22" s="36">
        <f t="shared" si="0"/>
        <v>8.0831999999999766</v>
      </c>
      <c r="K22" s="111" t="s">
        <v>95</v>
      </c>
      <c r="L22" s="59"/>
      <c r="M22" s="117"/>
      <c r="N22" s="17"/>
      <c r="O22" s="17"/>
      <c r="P22" s="17"/>
    </row>
    <row r="23" spans="1:16" ht="85.5">
      <c r="A23" s="10">
        <v>15</v>
      </c>
      <c r="B23" s="21" t="s">
        <v>96</v>
      </c>
      <c r="C23" s="21" t="s">
        <v>97</v>
      </c>
      <c r="D23" s="21" t="s">
        <v>42</v>
      </c>
      <c r="E23" s="21" t="s">
        <v>98</v>
      </c>
      <c r="F23" s="60" t="s">
        <v>99</v>
      </c>
      <c r="G23" s="32">
        <v>198.46299999999999</v>
      </c>
      <c r="H23" s="38" t="s">
        <v>100</v>
      </c>
      <c r="I23" s="65">
        <v>173.67599999999999</v>
      </c>
      <c r="J23" s="36">
        <f t="shared" si="0"/>
        <v>24.787000000000006</v>
      </c>
      <c r="K23" s="111" t="s">
        <v>101</v>
      </c>
      <c r="L23" s="59"/>
      <c r="M23" s="117"/>
      <c r="N23" s="17"/>
      <c r="O23" s="17"/>
      <c r="P23" s="17"/>
    </row>
    <row r="24" spans="1:16" ht="71.25">
      <c r="A24" s="10">
        <v>16</v>
      </c>
      <c r="B24" s="11" t="s">
        <v>102</v>
      </c>
      <c r="C24" s="21" t="s">
        <v>103</v>
      </c>
      <c r="D24" s="21" t="s">
        <v>42</v>
      </c>
      <c r="E24" s="21" t="s">
        <v>104</v>
      </c>
      <c r="F24" s="60" t="s">
        <v>105</v>
      </c>
      <c r="G24" s="33">
        <v>242.28</v>
      </c>
      <c r="H24" s="38" t="s">
        <v>106</v>
      </c>
      <c r="I24" s="64">
        <v>242.28</v>
      </c>
      <c r="J24" s="36">
        <f t="shared" si="0"/>
        <v>0</v>
      </c>
      <c r="K24" s="111" t="s">
        <v>107</v>
      </c>
      <c r="L24" s="47"/>
      <c r="M24" s="117"/>
      <c r="N24" s="17"/>
      <c r="O24" s="17"/>
      <c r="P24" s="17"/>
    </row>
    <row r="25" spans="1:16" ht="60">
      <c r="A25" s="10">
        <v>17</v>
      </c>
      <c r="B25" s="21" t="s">
        <v>108</v>
      </c>
      <c r="C25" s="21" t="s">
        <v>109</v>
      </c>
      <c r="D25" s="21" t="s">
        <v>42</v>
      </c>
      <c r="E25" s="21" t="s">
        <v>110</v>
      </c>
      <c r="F25" s="27">
        <v>44347</v>
      </c>
      <c r="G25" s="33">
        <v>149</v>
      </c>
      <c r="H25" s="38" t="s">
        <v>111</v>
      </c>
      <c r="I25" s="62">
        <v>148.94999999999999</v>
      </c>
      <c r="J25" s="36">
        <f t="shared" si="0"/>
        <v>5.0000000000011369E-2</v>
      </c>
      <c r="K25" s="111" t="s">
        <v>112</v>
      </c>
      <c r="L25" s="47"/>
      <c r="M25" s="117"/>
      <c r="N25" s="17"/>
      <c r="O25" s="17"/>
      <c r="P25" s="17"/>
    </row>
    <row r="26" spans="1:16" ht="71.25">
      <c r="A26" s="10">
        <v>18</v>
      </c>
      <c r="B26" s="21" t="s">
        <v>113</v>
      </c>
      <c r="C26" s="21" t="s">
        <v>114</v>
      </c>
      <c r="D26" s="21" t="s">
        <v>42</v>
      </c>
      <c r="E26" s="21" t="s">
        <v>115</v>
      </c>
      <c r="F26" s="35">
        <v>44382</v>
      </c>
      <c r="G26" s="32">
        <v>373.37400000000002</v>
      </c>
      <c r="H26" s="38" t="s">
        <v>116</v>
      </c>
      <c r="I26" s="65">
        <v>373.27699999999999</v>
      </c>
      <c r="J26" s="36">
        <f t="shared" si="0"/>
        <v>9.7000000000036835E-2</v>
      </c>
      <c r="K26" s="111" t="s">
        <v>117</v>
      </c>
      <c r="L26" s="47"/>
      <c r="M26" s="117"/>
      <c r="N26" s="17"/>
      <c r="O26" s="17"/>
      <c r="P26" s="17"/>
    </row>
    <row r="27" spans="1:16" ht="85.5">
      <c r="A27" s="10">
        <v>19</v>
      </c>
      <c r="B27" s="21" t="s">
        <v>118</v>
      </c>
      <c r="C27" s="21" t="s">
        <v>119</v>
      </c>
      <c r="D27" s="21" t="s">
        <v>42</v>
      </c>
      <c r="E27" s="21" t="s">
        <v>120</v>
      </c>
      <c r="F27" s="60" t="s">
        <v>121</v>
      </c>
      <c r="G27" s="32">
        <v>338.334</v>
      </c>
      <c r="H27" s="38" t="s">
        <v>122</v>
      </c>
      <c r="I27" s="65">
        <v>268.017</v>
      </c>
      <c r="J27" s="36">
        <f t="shared" si="0"/>
        <v>70.317000000000007</v>
      </c>
      <c r="K27" s="111" t="s">
        <v>123</v>
      </c>
      <c r="L27" s="47"/>
      <c r="M27" s="117"/>
      <c r="N27" s="17"/>
      <c r="O27" s="17"/>
      <c r="P27" s="17"/>
    </row>
    <row r="28" spans="1:16" ht="71.25">
      <c r="A28" s="10">
        <v>20</v>
      </c>
      <c r="B28" s="21" t="s">
        <v>124</v>
      </c>
      <c r="C28" s="21" t="s">
        <v>125</v>
      </c>
      <c r="D28" s="21" t="s">
        <v>42</v>
      </c>
      <c r="E28" s="21" t="s">
        <v>126</v>
      </c>
      <c r="F28" s="60" t="s">
        <v>127</v>
      </c>
      <c r="G28" s="33">
        <v>378.96</v>
      </c>
      <c r="H28" s="38" t="s">
        <v>128</v>
      </c>
      <c r="I28" s="64">
        <v>378.96</v>
      </c>
      <c r="J28" s="36">
        <f t="shared" si="0"/>
        <v>0</v>
      </c>
      <c r="K28" s="112" t="s">
        <v>129</v>
      </c>
      <c r="L28" s="47"/>
      <c r="M28" s="117"/>
      <c r="N28" s="17"/>
      <c r="O28" s="17"/>
      <c r="P28" s="17"/>
    </row>
    <row r="29" spans="1:16" ht="71.25">
      <c r="A29" s="10">
        <v>21</v>
      </c>
      <c r="B29" s="21" t="s">
        <v>130</v>
      </c>
      <c r="C29" s="21" t="s">
        <v>131</v>
      </c>
      <c r="D29" s="21" t="s">
        <v>42</v>
      </c>
      <c r="E29" s="21" t="s">
        <v>132</v>
      </c>
      <c r="F29" s="35">
        <v>44351</v>
      </c>
      <c r="G29" s="33">
        <v>187.5</v>
      </c>
      <c r="H29" s="38" t="s">
        <v>133</v>
      </c>
      <c r="I29" s="64">
        <v>187.5</v>
      </c>
      <c r="J29" s="36">
        <f t="shared" si="0"/>
        <v>0</v>
      </c>
      <c r="K29" s="112" t="s">
        <v>134</v>
      </c>
      <c r="L29" s="47"/>
      <c r="M29" s="117"/>
      <c r="N29" s="17"/>
      <c r="O29" s="17"/>
      <c r="P29" s="17"/>
    </row>
    <row r="30" spans="1:16" ht="71.25">
      <c r="A30" s="10">
        <v>22</v>
      </c>
      <c r="B30" s="21" t="s">
        <v>135</v>
      </c>
      <c r="C30" s="21" t="s">
        <v>136</v>
      </c>
      <c r="D30" s="21" t="s">
        <v>42</v>
      </c>
      <c r="E30" s="21" t="s">
        <v>137</v>
      </c>
      <c r="F30" s="60" t="s">
        <v>138</v>
      </c>
      <c r="G30" s="18">
        <v>181.54300000000001</v>
      </c>
      <c r="H30" s="38" t="s">
        <v>139</v>
      </c>
      <c r="I30" s="64">
        <v>176.54</v>
      </c>
      <c r="J30" s="36">
        <f t="shared" si="0"/>
        <v>5.0030000000000143</v>
      </c>
      <c r="K30" s="112" t="s">
        <v>140</v>
      </c>
      <c r="L30" s="47"/>
      <c r="M30" s="117"/>
      <c r="N30" s="17"/>
      <c r="O30" s="17"/>
      <c r="P30" s="17"/>
    </row>
    <row r="31" spans="1:16" ht="72">
      <c r="A31" s="10">
        <v>23</v>
      </c>
      <c r="B31" s="11" t="s">
        <v>141</v>
      </c>
      <c r="C31" s="21" t="s">
        <v>142</v>
      </c>
      <c r="D31" s="21" t="s">
        <v>42</v>
      </c>
      <c r="E31" s="21" t="s">
        <v>143</v>
      </c>
      <c r="F31" s="60" t="s">
        <v>144</v>
      </c>
      <c r="G31" s="33">
        <v>288</v>
      </c>
      <c r="H31" s="38" t="s">
        <v>145</v>
      </c>
      <c r="I31" s="64">
        <v>269.23</v>
      </c>
      <c r="J31" s="36">
        <f t="shared" si="0"/>
        <v>18.769999999999982</v>
      </c>
      <c r="K31" s="112" t="s">
        <v>146</v>
      </c>
      <c r="L31" s="47"/>
      <c r="M31" s="117"/>
      <c r="N31" s="17"/>
      <c r="O31" s="17"/>
      <c r="P31" s="17"/>
    </row>
    <row r="32" spans="1:16" ht="72">
      <c r="A32" s="32">
        <v>24</v>
      </c>
      <c r="B32" s="11" t="s">
        <v>147</v>
      </c>
      <c r="C32" s="21" t="s">
        <v>148</v>
      </c>
      <c r="D32" s="21" t="s">
        <v>42</v>
      </c>
      <c r="E32" s="21" t="s">
        <v>149</v>
      </c>
      <c r="F32" s="39">
        <v>44466</v>
      </c>
      <c r="G32" s="13">
        <v>1000</v>
      </c>
      <c r="H32" s="38" t="s">
        <v>150</v>
      </c>
      <c r="I32" s="64">
        <v>993.48</v>
      </c>
      <c r="J32" s="36">
        <f t="shared" si="0"/>
        <v>6.5199999999999818</v>
      </c>
      <c r="K32" s="112" t="s">
        <v>151</v>
      </c>
      <c r="L32" s="59"/>
      <c r="M32" s="117"/>
      <c r="N32" s="17"/>
      <c r="O32" s="17"/>
      <c r="P32" s="17"/>
    </row>
    <row r="33" spans="1:16" ht="78.75">
      <c r="A33" s="128">
        <v>25</v>
      </c>
      <c r="B33" s="129" t="s">
        <v>152</v>
      </c>
      <c r="C33" s="21" t="s">
        <v>153</v>
      </c>
      <c r="D33" s="21" t="s">
        <v>154</v>
      </c>
      <c r="E33" s="21" t="s">
        <v>155</v>
      </c>
      <c r="F33" s="21" t="s">
        <v>156</v>
      </c>
      <c r="G33" s="18">
        <v>360.32499999999999</v>
      </c>
      <c r="H33" s="38" t="s">
        <v>157</v>
      </c>
      <c r="I33" s="65">
        <v>360.178</v>
      </c>
      <c r="J33" s="36">
        <f t="shared" si="0"/>
        <v>0.14699999999999136</v>
      </c>
      <c r="K33" s="113" t="s">
        <v>158</v>
      </c>
      <c r="L33" s="59"/>
      <c r="M33" s="117"/>
      <c r="N33" s="17"/>
      <c r="O33" s="17"/>
      <c r="P33" s="17"/>
    </row>
    <row r="34" spans="1:16" ht="124.5" customHeight="1">
      <c r="A34" s="126"/>
      <c r="B34" s="127"/>
      <c r="C34" s="21" t="s">
        <v>159</v>
      </c>
      <c r="D34" s="21" t="s">
        <v>160</v>
      </c>
      <c r="E34" s="21" t="s">
        <v>161</v>
      </c>
      <c r="F34" s="39">
        <v>44307</v>
      </c>
      <c r="G34" s="18">
        <v>1139.5650000000001</v>
      </c>
      <c r="H34" s="24" t="s">
        <v>162</v>
      </c>
      <c r="I34" s="66">
        <v>1111.6690000000001</v>
      </c>
      <c r="J34" s="36">
        <f t="shared" si="0"/>
        <v>27.895999999999958</v>
      </c>
      <c r="K34" s="113" t="s">
        <v>163</v>
      </c>
      <c r="L34" s="60"/>
      <c r="M34" s="117"/>
      <c r="N34" s="17"/>
      <c r="O34" s="17"/>
      <c r="P34" s="17"/>
    </row>
    <row r="35" spans="1:16" ht="23.25">
      <c r="A35" s="127"/>
      <c r="B35" s="40"/>
      <c r="C35" s="130" t="s">
        <v>164</v>
      </c>
      <c r="D35" s="131"/>
      <c r="E35" s="131"/>
      <c r="F35" s="132"/>
      <c r="G35" s="41">
        <v>1499.89</v>
      </c>
      <c r="H35" s="42"/>
      <c r="I35" s="67">
        <v>1471.847</v>
      </c>
      <c r="J35" s="36">
        <f t="shared" si="0"/>
        <v>28.04300000000012</v>
      </c>
      <c r="K35" s="43"/>
      <c r="L35" s="59"/>
      <c r="M35" s="117"/>
      <c r="N35" s="17"/>
      <c r="O35" s="17"/>
      <c r="P35" s="17"/>
    </row>
    <row r="36" spans="1:16" ht="90">
      <c r="A36" s="136">
        <v>26</v>
      </c>
      <c r="B36" s="133" t="s">
        <v>165</v>
      </c>
      <c r="C36" s="21" t="s">
        <v>166</v>
      </c>
      <c r="D36" s="21" t="s">
        <v>154</v>
      </c>
      <c r="E36" s="60" t="s">
        <v>167</v>
      </c>
      <c r="F36" s="60" t="s">
        <v>168</v>
      </c>
      <c r="G36" s="28">
        <v>152.25</v>
      </c>
      <c r="H36" s="24" t="s">
        <v>169</v>
      </c>
      <c r="I36" s="64">
        <v>151.792</v>
      </c>
      <c r="J36" s="36">
        <f t="shared" si="0"/>
        <v>0.45799999999999841</v>
      </c>
      <c r="K36" s="114" t="s">
        <v>170</v>
      </c>
      <c r="L36" s="118"/>
      <c r="M36" s="117"/>
      <c r="N36" s="17"/>
      <c r="O36" s="17"/>
      <c r="P36" s="17"/>
    </row>
    <row r="37" spans="1:16" ht="71.25">
      <c r="A37" s="126"/>
      <c r="B37" s="126"/>
      <c r="C37" s="21" t="s">
        <v>171</v>
      </c>
      <c r="D37" s="21" t="s">
        <v>172</v>
      </c>
      <c r="E37" s="60" t="s">
        <v>173</v>
      </c>
      <c r="F37" s="35">
        <v>44307</v>
      </c>
      <c r="G37" s="20">
        <v>1347.7360000000001</v>
      </c>
      <c r="H37" s="24" t="s">
        <v>174</v>
      </c>
      <c r="I37" s="68">
        <v>1347.383</v>
      </c>
      <c r="J37" s="36">
        <f t="shared" si="0"/>
        <v>0.35300000000006548</v>
      </c>
      <c r="K37" s="113" t="s">
        <v>175</v>
      </c>
      <c r="L37" s="60"/>
      <c r="M37" s="117"/>
      <c r="N37" s="17"/>
      <c r="O37" s="17"/>
      <c r="P37" s="17"/>
    </row>
    <row r="38" spans="1:16" ht="23.25">
      <c r="A38" s="127"/>
      <c r="B38" s="127"/>
      <c r="C38" s="134" t="s">
        <v>164</v>
      </c>
      <c r="D38" s="131"/>
      <c r="E38" s="131"/>
      <c r="F38" s="132"/>
      <c r="G38" s="44">
        <v>1499.9860000000001</v>
      </c>
      <c r="H38" s="42"/>
      <c r="I38" s="69">
        <f t="shared" ref="I38" si="1">SUM(I36+I37)</f>
        <v>1499.175</v>
      </c>
      <c r="J38" s="36">
        <f t="shared" si="0"/>
        <v>0.81100000000014916</v>
      </c>
      <c r="K38" s="45"/>
      <c r="L38" s="60"/>
      <c r="M38" s="117"/>
      <c r="N38" s="17"/>
      <c r="O38" s="17"/>
      <c r="P38" s="17"/>
    </row>
    <row r="39" spans="1:16" ht="51">
      <c r="A39" s="136">
        <v>27</v>
      </c>
      <c r="B39" s="133" t="s">
        <v>176</v>
      </c>
      <c r="C39" s="21" t="s">
        <v>177</v>
      </c>
      <c r="D39" s="46" t="s">
        <v>42</v>
      </c>
      <c r="E39" s="46" t="s">
        <v>178</v>
      </c>
      <c r="F39" s="35">
        <v>44238</v>
      </c>
      <c r="G39" s="34">
        <v>25</v>
      </c>
      <c r="H39" s="24" t="s">
        <v>179</v>
      </c>
      <c r="I39" s="64">
        <v>24.9</v>
      </c>
      <c r="J39" s="36">
        <f t="shared" si="0"/>
        <v>0.10000000000000142</v>
      </c>
      <c r="K39" s="113" t="s">
        <v>180</v>
      </c>
      <c r="L39" s="60"/>
      <c r="M39" s="117"/>
      <c r="N39" s="17"/>
      <c r="O39" s="17"/>
      <c r="P39" s="17"/>
    </row>
    <row r="40" spans="1:16" ht="66.75" customHeight="1">
      <c r="A40" s="126"/>
      <c r="B40" s="126"/>
      <c r="C40" s="21" t="s">
        <v>181</v>
      </c>
      <c r="D40" s="11" t="s">
        <v>182</v>
      </c>
      <c r="E40" s="46" t="s">
        <v>173</v>
      </c>
      <c r="F40" s="35">
        <v>44334</v>
      </c>
      <c r="G40" s="34">
        <v>1075</v>
      </c>
      <c r="H40" s="104" t="s">
        <v>183</v>
      </c>
      <c r="I40" s="68">
        <v>1060.5899999999999</v>
      </c>
      <c r="J40" s="36">
        <f t="shared" si="0"/>
        <v>14.410000000000082</v>
      </c>
      <c r="K40" s="113" t="s">
        <v>184</v>
      </c>
      <c r="L40" s="60"/>
      <c r="M40" s="117"/>
      <c r="N40" s="17"/>
      <c r="O40" s="17"/>
      <c r="P40" s="17"/>
    </row>
    <row r="41" spans="1:16" ht="23.25">
      <c r="A41" s="127"/>
      <c r="B41" s="127"/>
      <c r="C41" s="134" t="s">
        <v>164</v>
      </c>
      <c r="D41" s="131"/>
      <c r="E41" s="131"/>
      <c r="F41" s="132"/>
      <c r="G41" s="48">
        <v>1100</v>
      </c>
      <c r="H41" s="42"/>
      <c r="I41" s="69">
        <f t="shared" ref="I41" si="2">SUM(I39+I40)</f>
        <v>1085.49</v>
      </c>
      <c r="J41" s="36">
        <f t="shared" si="0"/>
        <v>14.509999999999991</v>
      </c>
      <c r="K41" s="45"/>
      <c r="L41" s="59"/>
      <c r="M41" s="117"/>
      <c r="N41" s="17"/>
      <c r="O41" s="17"/>
      <c r="P41" s="17"/>
    </row>
    <row r="42" spans="1:16" ht="90">
      <c r="A42" s="136">
        <v>28</v>
      </c>
      <c r="B42" s="133" t="s">
        <v>185</v>
      </c>
      <c r="C42" s="21" t="s">
        <v>186</v>
      </c>
      <c r="D42" s="21" t="s">
        <v>154</v>
      </c>
      <c r="E42" s="60" t="s">
        <v>187</v>
      </c>
      <c r="F42" s="60" t="s">
        <v>188</v>
      </c>
      <c r="G42" s="34">
        <v>1300</v>
      </c>
      <c r="H42" s="24" t="s">
        <v>189</v>
      </c>
      <c r="I42" s="69">
        <v>1297</v>
      </c>
      <c r="J42" s="36">
        <f t="shared" si="0"/>
        <v>3</v>
      </c>
      <c r="K42" s="113" t="s">
        <v>190</v>
      </c>
      <c r="L42" s="59"/>
      <c r="M42" s="117"/>
      <c r="N42" s="17"/>
      <c r="O42" s="17"/>
      <c r="P42" s="17"/>
    </row>
    <row r="43" spans="1:16" ht="71.25">
      <c r="A43" s="126"/>
      <c r="B43" s="126"/>
      <c r="C43" s="21" t="s">
        <v>191</v>
      </c>
      <c r="D43" s="21" t="s">
        <v>182</v>
      </c>
      <c r="E43" s="60" t="s">
        <v>192</v>
      </c>
      <c r="F43" s="35">
        <v>44349</v>
      </c>
      <c r="G43" s="34">
        <v>900</v>
      </c>
      <c r="H43" s="105" t="s">
        <v>193</v>
      </c>
      <c r="I43" s="70">
        <v>899.82799999999997</v>
      </c>
      <c r="J43" s="36">
        <f t="shared" si="0"/>
        <v>0.17200000000002547</v>
      </c>
      <c r="K43" s="113" t="s">
        <v>190</v>
      </c>
      <c r="L43" s="60"/>
      <c r="M43" s="117"/>
      <c r="N43" s="17"/>
      <c r="O43" s="17"/>
      <c r="P43" s="17"/>
    </row>
    <row r="44" spans="1:16" ht="23.25">
      <c r="A44" s="127"/>
      <c r="B44" s="127"/>
      <c r="C44" s="134" t="s">
        <v>164</v>
      </c>
      <c r="D44" s="131"/>
      <c r="E44" s="131"/>
      <c r="F44" s="132"/>
      <c r="G44" s="48">
        <v>2200</v>
      </c>
      <c r="H44" s="49"/>
      <c r="I44" s="69">
        <f t="shared" ref="I44" si="3">SUM(I42+I43)</f>
        <v>2196.828</v>
      </c>
      <c r="J44" s="36">
        <f t="shared" si="0"/>
        <v>3.1720000000000255</v>
      </c>
      <c r="K44" s="45"/>
      <c r="L44" s="59"/>
      <c r="M44" s="117"/>
      <c r="N44" s="17"/>
      <c r="O44" s="17"/>
      <c r="P44" s="17"/>
    </row>
    <row r="45" spans="1:16" ht="71.25">
      <c r="A45" s="37">
        <v>29</v>
      </c>
      <c r="B45" s="46" t="s">
        <v>194</v>
      </c>
      <c r="C45" s="21" t="s">
        <v>195</v>
      </c>
      <c r="D45" s="21" t="s">
        <v>182</v>
      </c>
      <c r="E45" s="60" t="s">
        <v>196</v>
      </c>
      <c r="F45" s="50">
        <v>44435</v>
      </c>
      <c r="G45" s="28">
        <v>399</v>
      </c>
      <c r="H45" s="72" t="s">
        <v>197</v>
      </c>
      <c r="I45" s="71">
        <v>367.32299999999998</v>
      </c>
      <c r="J45" s="36">
        <f t="shared" si="0"/>
        <v>31.677000000000021</v>
      </c>
      <c r="K45" s="113" t="s">
        <v>198</v>
      </c>
      <c r="L45" s="60"/>
      <c r="M45" s="117"/>
      <c r="N45" s="17"/>
      <c r="O45" s="17"/>
      <c r="P45" s="17"/>
    </row>
    <row r="46" spans="1:16" ht="71.25">
      <c r="A46" s="37">
        <v>30</v>
      </c>
      <c r="B46" s="51" t="s">
        <v>199</v>
      </c>
      <c r="C46" s="21" t="s">
        <v>200</v>
      </c>
      <c r="D46" s="11" t="s">
        <v>182</v>
      </c>
      <c r="E46" s="60" t="s">
        <v>201</v>
      </c>
      <c r="F46" s="50">
        <v>44435</v>
      </c>
      <c r="G46" s="28">
        <v>498.9</v>
      </c>
      <c r="H46" s="75" t="s">
        <v>202</v>
      </c>
      <c r="I46" s="65">
        <v>460.57900000000001</v>
      </c>
      <c r="J46" s="36">
        <f t="shared" si="0"/>
        <v>38.32099999999997</v>
      </c>
      <c r="K46" s="113" t="s">
        <v>203</v>
      </c>
      <c r="L46" s="60"/>
      <c r="M46" s="117"/>
      <c r="N46" s="17"/>
      <c r="O46" s="17"/>
      <c r="P46" s="17"/>
    </row>
    <row r="47" spans="1:16" ht="71.25">
      <c r="A47" s="37">
        <v>31</v>
      </c>
      <c r="B47" s="46" t="s">
        <v>204</v>
      </c>
      <c r="C47" s="21" t="s">
        <v>205</v>
      </c>
      <c r="D47" s="21" t="s">
        <v>182</v>
      </c>
      <c r="E47" s="60" t="s">
        <v>206</v>
      </c>
      <c r="F47" s="35">
        <v>44349</v>
      </c>
      <c r="G47" s="73">
        <v>332.69299999999998</v>
      </c>
      <c r="H47" s="76" t="s">
        <v>207</v>
      </c>
      <c r="I47" s="74">
        <v>332.66399999999999</v>
      </c>
      <c r="J47" s="36">
        <f t="shared" si="0"/>
        <v>2.8999999999996362E-2</v>
      </c>
      <c r="K47" s="113" t="s">
        <v>208</v>
      </c>
      <c r="L47" s="60"/>
      <c r="M47" s="117"/>
      <c r="N47" s="17"/>
      <c r="O47" s="17"/>
      <c r="P47" s="17"/>
    </row>
    <row r="48" spans="1:16" ht="71.25">
      <c r="A48" s="37">
        <v>32</v>
      </c>
      <c r="B48" s="51" t="s">
        <v>209</v>
      </c>
      <c r="C48" s="21" t="s">
        <v>210</v>
      </c>
      <c r="D48" s="21" t="s">
        <v>182</v>
      </c>
      <c r="E48" s="60" t="s">
        <v>211</v>
      </c>
      <c r="F48" s="35">
        <v>44307</v>
      </c>
      <c r="G48" s="73">
        <v>1199.3520000000001</v>
      </c>
      <c r="H48" s="106" t="s">
        <v>212</v>
      </c>
      <c r="I48" s="74">
        <v>1169.278</v>
      </c>
      <c r="J48" s="36">
        <f t="shared" si="0"/>
        <v>30.074000000000069</v>
      </c>
      <c r="K48" s="113" t="s">
        <v>213</v>
      </c>
      <c r="L48" s="60"/>
      <c r="M48" s="117"/>
      <c r="N48" s="17"/>
      <c r="O48" s="17"/>
      <c r="P48" s="17"/>
    </row>
    <row r="49" spans="1:26" ht="71.25">
      <c r="A49" s="37">
        <v>33</v>
      </c>
      <c r="B49" s="46" t="s">
        <v>214</v>
      </c>
      <c r="C49" s="11" t="s">
        <v>210</v>
      </c>
      <c r="D49" s="11" t="s">
        <v>182</v>
      </c>
      <c r="E49" s="60" t="s">
        <v>211</v>
      </c>
      <c r="F49" s="35">
        <v>44341</v>
      </c>
      <c r="G49" s="73">
        <v>1627.2719999999999</v>
      </c>
      <c r="H49" s="106" t="s">
        <v>215</v>
      </c>
      <c r="I49" s="74">
        <v>1565.165</v>
      </c>
      <c r="J49" s="36">
        <f t="shared" si="0"/>
        <v>62.106999999999971</v>
      </c>
      <c r="K49" s="115" t="s">
        <v>216</v>
      </c>
      <c r="L49" s="60"/>
      <c r="M49" s="117"/>
      <c r="N49" s="17"/>
      <c r="O49" s="17"/>
      <c r="P49" s="17"/>
    </row>
    <row r="50" spans="1:26" ht="71.25">
      <c r="A50" s="37">
        <v>34</v>
      </c>
      <c r="B50" s="46" t="s">
        <v>217</v>
      </c>
      <c r="C50" s="21" t="s">
        <v>218</v>
      </c>
      <c r="D50" s="21" t="s">
        <v>182</v>
      </c>
      <c r="E50" s="60" t="s">
        <v>219</v>
      </c>
      <c r="F50" s="35">
        <v>44335</v>
      </c>
      <c r="G50" s="73">
        <v>1149.7439999999999</v>
      </c>
      <c r="H50" s="106" t="s">
        <v>220</v>
      </c>
      <c r="I50" s="77">
        <v>1120.7</v>
      </c>
      <c r="J50" s="36">
        <f t="shared" si="0"/>
        <v>29.043999999999869</v>
      </c>
      <c r="K50" s="113" t="s">
        <v>221</v>
      </c>
      <c r="L50" s="60"/>
      <c r="M50" s="117"/>
      <c r="N50" s="17"/>
      <c r="O50" s="17"/>
      <c r="P50" s="17"/>
    </row>
    <row r="51" spans="1:26" ht="71.25">
      <c r="A51" s="37">
        <v>35</v>
      </c>
      <c r="B51" s="46" t="s">
        <v>222</v>
      </c>
      <c r="C51" s="21" t="s">
        <v>223</v>
      </c>
      <c r="D51" s="11" t="s">
        <v>182</v>
      </c>
      <c r="E51" s="60" t="s">
        <v>224</v>
      </c>
      <c r="F51" s="35">
        <v>44334</v>
      </c>
      <c r="G51" s="78">
        <v>1100</v>
      </c>
      <c r="H51" s="106" t="s">
        <v>225</v>
      </c>
      <c r="I51" s="74">
        <v>1085.482</v>
      </c>
      <c r="J51" s="36">
        <f t="shared" si="0"/>
        <v>14.518000000000029</v>
      </c>
      <c r="K51" s="113" t="s">
        <v>226</v>
      </c>
      <c r="L51" s="60"/>
      <c r="M51" s="117"/>
      <c r="N51" s="17"/>
      <c r="O51" s="17"/>
      <c r="P51" s="17"/>
    </row>
    <row r="52" spans="1:26" ht="85.5">
      <c r="A52" s="37">
        <v>36</v>
      </c>
      <c r="B52" s="46" t="s">
        <v>227</v>
      </c>
      <c r="C52" s="11" t="s">
        <v>228</v>
      </c>
      <c r="D52" s="21" t="s">
        <v>182</v>
      </c>
      <c r="E52" s="60" t="s">
        <v>229</v>
      </c>
      <c r="F52" s="35">
        <v>44343</v>
      </c>
      <c r="G52" s="73">
        <v>1675.675</v>
      </c>
      <c r="H52" s="76" t="s">
        <v>230</v>
      </c>
      <c r="I52" s="74">
        <v>1647.7049999999999</v>
      </c>
      <c r="J52" s="36">
        <f t="shared" si="0"/>
        <v>27.970000000000027</v>
      </c>
      <c r="K52" s="113" t="s">
        <v>231</v>
      </c>
      <c r="L52" s="60"/>
      <c r="M52" s="117"/>
      <c r="N52" s="17"/>
      <c r="O52" s="17"/>
      <c r="P52" s="17"/>
    </row>
    <row r="53" spans="1:26" ht="71.25">
      <c r="A53" s="37">
        <v>37</v>
      </c>
      <c r="B53" s="46" t="s">
        <v>232</v>
      </c>
      <c r="C53" s="21" t="s">
        <v>233</v>
      </c>
      <c r="D53" s="11" t="s">
        <v>182</v>
      </c>
      <c r="E53" s="60" t="s">
        <v>234</v>
      </c>
      <c r="F53" s="35">
        <v>44349</v>
      </c>
      <c r="G53" s="78">
        <v>400</v>
      </c>
      <c r="H53" s="106" t="s">
        <v>235</v>
      </c>
      <c r="I53" s="79">
        <v>394.36500000000001</v>
      </c>
      <c r="J53" s="36">
        <f t="shared" si="0"/>
        <v>5.6349999999999909</v>
      </c>
      <c r="K53" s="113" t="s">
        <v>236</v>
      </c>
      <c r="L53" s="60"/>
      <c r="M53" s="117"/>
      <c r="N53" s="17"/>
      <c r="O53" s="17"/>
      <c r="P53" s="17"/>
    </row>
    <row r="54" spans="1:26" ht="71.25">
      <c r="A54" s="37">
        <v>38</v>
      </c>
      <c r="B54" s="51" t="s">
        <v>237</v>
      </c>
      <c r="C54" s="21" t="s">
        <v>238</v>
      </c>
      <c r="D54" s="21" t="s">
        <v>182</v>
      </c>
      <c r="E54" s="60" t="s">
        <v>229</v>
      </c>
      <c r="F54" s="35">
        <v>44364</v>
      </c>
      <c r="G54" s="78">
        <v>499</v>
      </c>
      <c r="H54" s="107" t="s">
        <v>239</v>
      </c>
      <c r="I54" s="74">
        <v>491.18299999999999</v>
      </c>
      <c r="J54" s="36">
        <f t="shared" si="0"/>
        <v>7.8170000000000073</v>
      </c>
      <c r="K54" s="52" t="s">
        <v>240</v>
      </c>
      <c r="L54" s="60"/>
      <c r="M54" s="117"/>
      <c r="N54" s="53"/>
      <c r="O54" s="53"/>
      <c r="P54" s="53"/>
      <c r="Q54" s="54"/>
      <c r="R54" s="54"/>
      <c r="S54" s="54"/>
      <c r="T54" s="54"/>
      <c r="U54" s="54"/>
      <c r="V54" s="54"/>
      <c r="W54" s="54"/>
      <c r="X54" s="54"/>
      <c r="Y54" s="54"/>
      <c r="Z54" s="54"/>
    </row>
    <row r="55" spans="1:26" ht="71.25">
      <c r="A55" s="37">
        <v>39</v>
      </c>
      <c r="B55" s="60" t="s">
        <v>241</v>
      </c>
      <c r="C55" s="21" t="s">
        <v>242</v>
      </c>
      <c r="D55" s="21" t="s">
        <v>182</v>
      </c>
      <c r="E55" s="30" t="s">
        <v>243</v>
      </c>
      <c r="F55" s="35">
        <v>44393</v>
      </c>
      <c r="G55" s="78">
        <v>1001.11</v>
      </c>
      <c r="H55" s="107" t="s">
        <v>244</v>
      </c>
      <c r="I55" s="74">
        <v>964.11500000000001</v>
      </c>
      <c r="J55" s="36">
        <f t="shared" si="0"/>
        <v>36.995000000000005</v>
      </c>
      <c r="K55" s="113" t="s">
        <v>245</v>
      </c>
      <c r="L55" s="60"/>
      <c r="M55" s="117"/>
      <c r="N55" s="53"/>
      <c r="O55" s="53"/>
      <c r="P55" s="53"/>
      <c r="Q55" s="54"/>
      <c r="R55" s="54"/>
      <c r="S55" s="54"/>
      <c r="T55" s="54"/>
      <c r="U55" s="54"/>
      <c r="V55" s="54"/>
      <c r="W55" s="54"/>
      <c r="X55" s="54"/>
      <c r="Y55" s="54"/>
      <c r="Z55" s="54"/>
    </row>
    <row r="56" spans="1:26" ht="99.75">
      <c r="A56" s="37">
        <v>40</v>
      </c>
      <c r="B56" s="51" t="s">
        <v>246</v>
      </c>
      <c r="C56" s="21" t="s">
        <v>247</v>
      </c>
      <c r="D56" s="21" t="s">
        <v>182</v>
      </c>
      <c r="E56" s="60" t="s">
        <v>287</v>
      </c>
      <c r="F56" s="35">
        <v>44301</v>
      </c>
      <c r="G56" s="73">
        <v>1047.306</v>
      </c>
      <c r="H56" s="107" t="s">
        <v>248</v>
      </c>
      <c r="I56" s="74">
        <v>1003.097</v>
      </c>
      <c r="J56" s="36">
        <f t="shared" si="0"/>
        <v>44.20900000000006</v>
      </c>
      <c r="K56" s="113" t="s">
        <v>249</v>
      </c>
      <c r="L56" s="60"/>
      <c r="M56" s="117"/>
      <c r="N56" s="53"/>
      <c r="O56" s="53"/>
      <c r="P56" s="53"/>
      <c r="Q56" s="54"/>
      <c r="R56" s="54"/>
      <c r="S56" s="54"/>
      <c r="T56" s="54"/>
      <c r="U56" s="54"/>
      <c r="V56" s="54"/>
      <c r="W56" s="54"/>
      <c r="X56" s="54"/>
      <c r="Y56" s="54"/>
      <c r="Z56" s="54"/>
    </row>
    <row r="57" spans="1:26" ht="71.25">
      <c r="A57" s="37">
        <v>41</v>
      </c>
      <c r="B57" s="51" t="s">
        <v>250</v>
      </c>
      <c r="C57" s="21" t="s">
        <v>251</v>
      </c>
      <c r="D57" s="21" t="s">
        <v>182</v>
      </c>
      <c r="E57" s="60" t="s">
        <v>286</v>
      </c>
      <c r="F57" s="82">
        <v>44552</v>
      </c>
      <c r="G57" s="78">
        <v>100.2</v>
      </c>
      <c r="H57" s="108" t="s">
        <v>252</v>
      </c>
      <c r="I57" s="79">
        <v>98.540999999999997</v>
      </c>
      <c r="J57" s="36">
        <f t="shared" si="0"/>
        <v>1.659000000000006</v>
      </c>
      <c r="K57" s="113" t="s">
        <v>253</v>
      </c>
      <c r="L57" s="60"/>
      <c r="M57" s="117"/>
      <c r="N57" s="53"/>
      <c r="O57" s="53"/>
      <c r="P57" s="53"/>
      <c r="Q57" s="54"/>
      <c r="R57" s="54"/>
      <c r="S57" s="54"/>
      <c r="T57" s="54"/>
      <c r="U57" s="54"/>
      <c r="V57" s="54"/>
      <c r="W57" s="54"/>
      <c r="X57" s="54"/>
      <c r="Y57" s="54"/>
      <c r="Z57" s="54"/>
    </row>
    <row r="58" spans="1:26" ht="71.25">
      <c r="A58" s="37">
        <v>42</v>
      </c>
      <c r="B58" s="51" t="s">
        <v>254</v>
      </c>
      <c r="C58" s="21" t="s">
        <v>255</v>
      </c>
      <c r="D58" s="51" t="s">
        <v>256</v>
      </c>
      <c r="E58" s="60" t="s">
        <v>257</v>
      </c>
      <c r="F58" s="83">
        <v>44298</v>
      </c>
      <c r="G58" s="73">
        <v>135.744</v>
      </c>
      <c r="H58" s="109" t="s">
        <v>258</v>
      </c>
      <c r="I58" s="80">
        <v>131.83000000000001</v>
      </c>
      <c r="J58" s="36">
        <f t="shared" si="0"/>
        <v>3.9139999999999873</v>
      </c>
      <c r="K58" s="60" t="s">
        <v>259</v>
      </c>
      <c r="L58" s="60"/>
      <c r="M58" s="117"/>
      <c r="N58" s="53"/>
      <c r="O58" s="53"/>
      <c r="P58" s="53"/>
      <c r="Q58" s="54"/>
      <c r="R58" s="54"/>
      <c r="S58" s="54"/>
      <c r="T58" s="54"/>
      <c r="U58" s="54"/>
      <c r="V58" s="54"/>
      <c r="W58" s="54"/>
      <c r="X58" s="54"/>
      <c r="Y58" s="54"/>
      <c r="Z58" s="54"/>
    </row>
    <row r="59" spans="1:26" ht="23.25">
      <c r="A59" s="55"/>
      <c r="B59" s="29" t="s">
        <v>260</v>
      </c>
      <c r="C59" s="56" t="s">
        <v>261</v>
      </c>
      <c r="D59" s="56" t="s">
        <v>261</v>
      </c>
      <c r="E59" s="56" t="s">
        <v>261</v>
      </c>
      <c r="F59" s="56" t="s">
        <v>261</v>
      </c>
      <c r="G59" s="56">
        <v>27980.598999999998</v>
      </c>
      <c r="H59" s="81" t="s">
        <v>261</v>
      </c>
      <c r="I59" s="57">
        <f>SUM(I9+I10+I11+I12+I13+I14+I15+I16+I17+I18+I19+I20+I21+I22+I23+I24+I25+I26+I27+I28+I29+I30+I31+I32+I35+I38+I41+I44+I45+I46+I47+I48+I49+I50+I51+I52+I53+I54+I55+I56+I57+I58)</f>
        <v>27145.268800000005</v>
      </c>
      <c r="J59" s="57">
        <v>835.33</v>
      </c>
      <c r="K59" s="56" t="s">
        <v>261</v>
      </c>
      <c r="L59" s="56" t="s">
        <v>261</v>
      </c>
      <c r="M59" s="117"/>
      <c r="N59" s="58"/>
      <c r="O59" s="58"/>
      <c r="P59" s="58"/>
    </row>
    <row r="60" spans="1:26" ht="26.25">
      <c r="A60" s="123" t="s">
        <v>262</v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</row>
    <row r="61" spans="1:26" ht="26.25">
      <c r="A61" s="123" t="s">
        <v>291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</row>
    <row r="62" spans="1:26" ht="85.5">
      <c r="A62" s="84">
        <v>1</v>
      </c>
      <c r="B62" s="89" t="s">
        <v>263</v>
      </c>
      <c r="C62" s="89" t="s">
        <v>264</v>
      </c>
      <c r="D62" s="89" t="s">
        <v>265</v>
      </c>
      <c r="E62" s="90" t="s">
        <v>266</v>
      </c>
      <c r="F62" s="91">
        <v>44426</v>
      </c>
      <c r="G62" s="92">
        <v>1395.241</v>
      </c>
      <c r="H62" s="89" t="s">
        <v>290</v>
      </c>
      <c r="I62" s="93">
        <v>1395.241</v>
      </c>
      <c r="J62" s="94">
        <f t="shared" ref="J62:J64" si="4">G62-I62</f>
        <v>0</v>
      </c>
      <c r="K62" s="99" t="s">
        <v>267</v>
      </c>
      <c r="L62" s="99"/>
      <c r="M62" s="53"/>
      <c r="N62" s="53"/>
      <c r="O62" s="53"/>
      <c r="P62" s="53"/>
      <c r="Q62" s="54"/>
      <c r="R62" s="54"/>
      <c r="S62" s="54"/>
      <c r="T62" s="54"/>
      <c r="U62" s="54"/>
      <c r="V62" s="54"/>
      <c r="W62" s="54"/>
      <c r="X62" s="54"/>
      <c r="Y62" s="54"/>
      <c r="Z62" s="54"/>
    </row>
    <row r="63" spans="1:26" ht="92.25" customHeight="1">
      <c r="A63" s="84">
        <v>2</v>
      </c>
      <c r="B63" s="89" t="s">
        <v>268</v>
      </c>
      <c r="C63" s="89" t="s">
        <v>269</v>
      </c>
      <c r="D63" s="89" t="s">
        <v>270</v>
      </c>
      <c r="E63" s="89" t="s">
        <v>271</v>
      </c>
      <c r="F63" s="95">
        <v>44428</v>
      </c>
      <c r="G63" s="92">
        <v>77.796000000000006</v>
      </c>
      <c r="H63" s="120" t="s">
        <v>272</v>
      </c>
      <c r="I63" s="96">
        <v>73</v>
      </c>
      <c r="J63" s="97">
        <f t="shared" si="4"/>
        <v>4.7960000000000065</v>
      </c>
      <c r="K63" s="116" t="s">
        <v>273</v>
      </c>
      <c r="L63" s="98"/>
      <c r="M63" s="53"/>
      <c r="N63" s="53"/>
      <c r="O63" s="53"/>
      <c r="P63" s="53"/>
      <c r="Q63" s="54"/>
      <c r="R63" s="54"/>
      <c r="S63" s="54"/>
      <c r="T63" s="54"/>
      <c r="U63" s="54"/>
      <c r="V63" s="54"/>
      <c r="W63" s="54"/>
      <c r="X63" s="54"/>
      <c r="Y63" s="54"/>
      <c r="Z63" s="54"/>
    </row>
    <row r="64" spans="1:26" ht="71.25">
      <c r="A64" s="85">
        <v>3</v>
      </c>
      <c r="B64" s="89" t="s">
        <v>274</v>
      </c>
      <c r="C64" s="89" t="s">
        <v>275</v>
      </c>
      <c r="D64" s="89" t="s">
        <v>276</v>
      </c>
      <c r="E64" s="89" t="s">
        <v>277</v>
      </c>
      <c r="F64" s="99" t="s">
        <v>278</v>
      </c>
      <c r="G64" s="92">
        <v>237.96899999999999</v>
      </c>
      <c r="H64" s="120" t="s">
        <v>279</v>
      </c>
      <c r="I64" s="100">
        <v>233.29</v>
      </c>
      <c r="J64" s="100">
        <f t="shared" si="4"/>
        <v>4.679000000000002</v>
      </c>
      <c r="K64" s="99" t="s">
        <v>280</v>
      </c>
      <c r="L64" s="119"/>
      <c r="M64" s="53"/>
      <c r="N64" s="53"/>
      <c r="O64" s="53"/>
      <c r="P64" s="53"/>
      <c r="Q64" s="54"/>
      <c r="R64" s="54"/>
      <c r="S64" s="54"/>
      <c r="T64" s="54"/>
      <c r="U64" s="54"/>
      <c r="V64" s="54"/>
      <c r="W64" s="54"/>
      <c r="X64" s="54"/>
      <c r="Y64" s="54"/>
      <c r="Z64" s="54"/>
    </row>
    <row r="65" spans="1:26" ht="60.75" customHeight="1">
      <c r="A65" s="85">
        <v>4</v>
      </c>
      <c r="B65" s="99" t="s">
        <v>281</v>
      </c>
      <c r="C65" s="99" t="s">
        <v>282</v>
      </c>
      <c r="D65" s="99" t="s">
        <v>256</v>
      </c>
      <c r="E65" s="98"/>
      <c r="F65" s="101"/>
      <c r="G65" s="100">
        <v>299</v>
      </c>
      <c r="H65" s="101"/>
      <c r="I65" s="101"/>
      <c r="J65" s="100"/>
      <c r="K65" s="99"/>
      <c r="L65" s="99"/>
      <c r="M65" s="53"/>
      <c r="N65" s="53"/>
      <c r="O65" s="53"/>
      <c r="P65" s="53"/>
      <c r="Q65" s="54"/>
      <c r="R65" s="54"/>
      <c r="S65" s="54"/>
      <c r="T65" s="54"/>
      <c r="U65" s="54"/>
      <c r="V65" s="54"/>
      <c r="W65" s="54"/>
      <c r="X65" s="54"/>
      <c r="Y65" s="54"/>
      <c r="Z65" s="54"/>
    </row>
    <row r="66" spans="1:26" ht="66" customHeight="1">
      <c r="A66" s="85">
        <v>5</v>
      </c>
      <c r="B66" s="99" t="s">
        <v>283</v>
      </c>
      <c r="C66" s="99" t="s">
        <v>284</v>
      </c>
      <c r="D66" s="99" t="s">
        <v>285</v>
      </c>
      <c r="E66" s="98"/>
      <c r="F66" s="101"/>
      <c r="G66" s="100">
        <v>299</v>
      </c>
      <c r="H66" s="101"/>
      <c r="I66" s="101"/>
      <c r="J66" s="100"/>
      <c r="K66" s="101"/>
      <c r="L66" s="99"/>
      <c r="M66" s="53"/>
      <c r="N66" s="53"/>
      <c r="O66" s="53"/>
      <c r="P66" s="53"/>
      <c r="Q66" s="54"/>
      <c r="R66" s="54"/>
      <c r="S66" s="54"/>
      <c r="T66" s="54"/>
      <c r="U66" s="54"/>
      <c r="V66" s="54"/>
      <c r="W66" s="54"/>
      <c r="X66" s="54"/>
      <c r="Y66" s="54"/>
      <c r="Z66" s="54"/>
    </row>
    <row r="67" spans="1:26" ht="23.25">
      <c r="A67" s="55"/>
      <c r="B67" s="86" t="s">
        <v>260</v>
      </c>
      <c r="C67" s="81" t="s">
        <v>261</v>
      </c>
      <c r="D67" s="81" t="s">
        <v>261</v>
      </c>
      <c r="E67" s="81" t="s">
        <v>261</v>
      </c>
      <c r="F67" s="81" t="s">
        <v>261</v>
      </c>
      <c r="G67" s="81">
        <v>2309.0059999999999</v>
      </c>
      <c r="H67" s="81" t="s">
        <v>261</v>
      </c>
      <c r="I67" s="87">
        <f>SUM(I62+I63+I64)</f>
        <v>1701.5309999999999</v>
      </c>
      <c r="J67" s="88">
        <f>SUM(J62:J66)</f>
        <v>9.4750000000000085</v>
      </c>
      <c r="K67" s="81" t="s">
        <v>261</v>
      </c>
      <c r="L67" s="81" t="s">
        <v>261</v>
      </c>
      <c r="M67" s="53"/>
      <c r="N67" s="58"/>
      <c r="O67" s="58"/>
      <c r="P67" s="58"/>
    </row>
    <row r="69" spans="1:26" ht="15.75" customHeight="1">
      <c r="A69" s="102"/>
      <c r="B69" s="102"/>
      <c r="C69" s="102"/>
      <c r="D69" s="102"/>
      <c r="E69" s="102"/>
      <c r="F69" s="102"/>
      <c r="G69" s="102"/>
    </row>
    <row r="70" spans="1:26" ht="20.25" customHeight="1">
      <c r="A70" s="103"/>
      <c r="B70" s="121" t="s">
        <v>288</v>
      </c>
      <c r="C70" s="121"/>
      <c r="D70" s="103"/>
      <c r="E70" s="103"/>
      <c r="F70" s="103"/>
      <c r="G70" s="103"/>
      <c r="H70" s="122" t="s">
        <v>289</v>
      </c>
      <c r="I70" s="122"/>
      <c r="J70" s="122"/>
      <c r="K70" s="122"/>
      <c r="L70" s="122"/>
    </row>
  </sheetData>
  <mergeCells count="32">
    <mergeCell ref="B42:B44"/>
    <mergeCell ref="C41:F41"/>
    <mergeCell ref="C44:F44"/>
    <mergeCell ref="A1:L1"/>
    <mergeCell ref="A2:L2"/>
    <mergeCell ref="A4:A6"/>
    <mergeCell ref="B4:B6"/>
    <mergeCell ref="C4:C6"/>
    <mergeCell ref="D4:D6"/>
    <mergeCell ref="G4:G6"/>
    <mergeCell ref="I3:L3"/>
    <mergeCell ref="H4:L4"/>
    <mergeCell ref="H5:H6"/>
    <mergeCell ref="I5:J5"/>
    <mergeCell ref="K5:K6"/>
    <mergeCell ref="L5:L6"/>
    <mergeCell ref="B70:C70"/>
    <mergeCell ref="H70:L70"/>
    <mergeCell ref="A60:P60"/>
    <mergeCell ref="A61:P61"/>
    <mergeCell ref="E4:E6"/>
    <mergeCell ref="F4:F6"/>
    <mergeCell ref="A33:A35"/>
    <mergeCell ref="B33:B34"/>
    <mergeCell ref="C35:F35"/>
    <mergeCell ref="B36:B38"/>
    <mergeCell ref="C38:F38"/>
    <mergeCell ref="A8:L8"/>
    <mergeCell ref="A36:A38"/>
    <mergeCell ref="A39:A41"/>
    <mergeCell ref="B39:B41"/>
    <mergeCell ref="A42:A44"/>
  </mergeCells>
  <hyperlinks>
    <hyperlink ref="K9" r:id="rId1"/>
    <hyperlink ref="K10" r:id="rId2"/>
    <hyperlink ref="K11" r:id="rId3"/>
    <hyperlink ref="K12" r:id="rId4" location="gallery"/>
    <hyperlink ref="K13" r:id="rId5"/>
    <hyperlink ref="K14" r:id="rId6"/>
    <hyperlink ref="K15" r:id="rId7"/>
    <hyperlink ref="K16" r:id="rId8"/>
    <hyperlink ref="K17" r:id="rId9"/>
    <hyperlink ref="K18" r:id="rId10"/>
    <hyperlink ref="K19" r:id="rId11"/>
    <hyperlink ref="K20" r:id="rId12"/>
    <hyperlink ref="K21" r:id="rId13"/>
    <hyperlink ref="K22" r:id="rId14"/>
    <hyperlink ref="K23" r:id="rId15"/>
    <hyperlink ref="K24" r:id="rId16"/>
    <hyperlink ref="K25" r:id="rId17"/>
    <hyperlink ref="K26" r:id="rId18"/>
    <hyperlink ref="K27" r:id="rId19"/>
    <hyperlink ref="K28" r:id="rId20"/>
    <hyperlink ref="K29" r:id="rId21"/>
    <hyperlink ref="K30" r:id="rId22"/>
    <hyperlink ref="K31" r:id="rId23"/>
    <hyperlink ref="K32" r:id="rId24"/>
    <hyperlink ref="K33" r:id="rId25"/>
    <hyperlink ref="K34" r:id="rId26" location="&amp;gid=1&amp;pid=2"/>
    <hyperlink ref="K36" r:id="rId27"/>
    <hyperlink ref="K37" r:id="rId28" location="&amp;gid=1&amp;pid=1"/>
    <hyperlink ref="K39" r:id="rId29"/>
    <hyperlink ref="H40" r:id="rId30"/>
    <hyperlink ref="K40" r:id="rId31" location="&amp;gid=1&amp;pid=2"/>
    <hyperlink ref="K42" r:id="rId32"/>
    <hyperlink ref="H43" r:id="rId33"/>
    <hyperlink ref="K43" r:id="rId34"/>
    <hyperlink ref="K45" r:id="rId35" location="&amp;gid=1&amp;pid=1"/>
    <hyperlink ref="K46" r:id="rId36" location="&amp;gid=1&amp;pid=1"/>
    <hyperlink ref="K47" r:id="rId37" location="&amp;gid=1&amp;pid=1"/>
    <hyperlink ref="H48" r:id="rId38"/>
    <hyperlink ref="K48" r:id="rId39" location="&amp;gid=1&amp;pid=2"/>
    <hyperlink ref="H49" r:id="rId40"/>
    <hyperlink ref="K49" r:id="rId41" location="&amp;gid=1&amp;pid=2"/>
    <hyperlink ref="H50" r:id="rId42"/>
    <hyperlink ref="K50" r:id="rId43" location="&amp;gid=1&amp;pid=3"/>
    <hyperlink ref="H51" r:id="rId44"/>
    <hyperlink ref="K51" r:id="rId45" location="&amp;gid=1&amp;pid=1"/>
    <hyperlink ref="K52" r:id="rId46" location="&amp;gid=1&amp;pid=1"/>
    <hyperlink ref="H53" r:id="rId47"/>
    <hyperlink ref="K53" r:id="rId48" location="&amp;gid=1&amp;pid=4"/>
    <hyperlink ref="H54" r:id="rId49"/>
    <hyperlink ref="K54" r:id="rId50" location="&amp;gid=1&amp;pid=1"/>
    <hyperlink ref="K55" r:id="rId51" location="&amp;gid=1&amp;pid=1"/>
    <hyperlink ref="H56" r:id="rId52"/>
    <hyperlink ref="K56" r:id="rId53" location="&amp;gid=1&amp;pid=1"/>
    <hyperlink ref="H57" r:id="rId54"/>
    <hyperlink ref="K57" r:id="rId55"/>
    <hyperlink ref="K58" r:id="rId56"/>
    <hyperlink ref="H62" r:id="rId57"/>
    <hyperlink ref="K62" r:id="rId58"/>
    <hyperlink ref="H63" r:id="rId59"/>
    <hyperlink ref="K63" r:id="rId60"/>
    <hyperlink ref="K64" r:id="rId61"/>
  </hyperlinks>
  <printOptions horizontalCentered="1"/>
  <pageMargins left="0" right="0" top="0" bottom="0" header="0" footer="0"/>
  <pageSetup paperSize="9" scale="48" fitToHeight="0" pageOrder="overThenDown" orientation="landscape" cellComments="atEnd" r:id="rId6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Грибок Ірина</dc:creator>
  <cp:lastModifiedBy>i.gribok</cp:lastModifiedBy>
  <cp:lastPrinted>2022-01-06T09:38:51Z</cp:lastPrinted>
  <dcterms:created xsi:type="dcterms:W3CDTF">2022-01-05T12:28:54Z</dcterms:created>
  <dcterms:modified xsi:type="dcterms:W3CDTF">2022-01-06T09:39:42Z</dcterms:modified>
</cp:coreProperties>
</file>