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0496" windowHeight="6552"/>
  </bookViews>
  <sheets>
    <sheet name="Лист1 (2)" sheetId="2" r:id="rId1"/>
  </sheets>
  <definedNames>
    <definedName name="_xlnm.Print_Titles" localSheetId="0">'Лист1 (2)'!$4:$7</definedName>
  </definedNames>
  <calcPr calcId="125725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3" i="2"/>
  <c r="M13"/>
  <c r="M12"/>
  <c r="O11"/>
  <c r="M11"/>
  <c r="N54" l="1"/>
  <c r="L54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10"/>
  <c r="O9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9"/>
  <c r="M10" l="1"/>
  <c r="O54"/>
  <c r="M54"/>
  <c r="J54"/>
  <c r="N60"/>
  <c r="L60"/>
  <c r="J60"/>
  <c r="O59"/>
  <c r="M59"/>
  <c r="O58"/>
  <c r="M58"/>
  <c r="M60" l="1"/>
  <c r="O60"/>
</calcChain>
</file>

<file path=xl/sharedStrings.xml><?xml version="1.0" encoding="utf-8"?>
<sst xmlns="http://schemas.openxmlformats.org/spreadsheetml/2006/main" count="280" uniqueCount="176">
  <si>
    <t>№ проекту</t>
  </si>
  <si>
    <t>№ з/п</t>
  </si>
  <si>
    <t>Назва проекту</t>
  </si>
  <si>
    <t>Адреса реалізації проекту</t>
  </si>
  <si>
    <t>Автор проекту (П.І.Б., тел.)</t>
  </si>
  <si>
    <t>Замовник</t>
  </si>
  <si>
    <t>Стан реалізації проекту</t>
  </si>
  <si>
    <t>Сума проекту</t>
  </si>
  <si>
    <t>Які основні етапи проекту виконано</t>
  </si>
  <si>
    <t>Освоєно</t>
  </si>
  <si>
    <t>тис.грн.</t>
  </si>
  <si>
    <t>%</t>
  </si>
  <si>
    <t>Профінансовано</t>
  </si>
  <si>
    <t>Всього:</t>
  </si>
  <si>
    <t>Інформація</t>
  </si>
  <si>
    <t>Х</t>
  </si>
  <si>
    <t>Погодження з автором проекту технічних вимог (дата)</t>
  </si>
  <si>
    <t>Погодження з автором проекту календарного плану реалізації (дата)</t>
  </si>
  <si>
    <t>Наявність договору на виконання робіт (закупівлі товарів, послуг) (дата)</t>
  </si>
  <si>
    <t>Управління освіти СРДА</t>
  </si>
  <si>
    <t>Відділ молоді та спорту СРДА</t>
  </si>
  <si>
    <t>Управління культури, туризму та охорони культурної спадщини СРДА</t>
  </si>
  <si>
    <t>"SolomaFest 2018 –free open air на Солом’янці"</t>
  </si>
  <si>
    <t xml:space="preserve">Головний розпорядник бюджетних коштів - Солом’янська районна в місті Києві державна адміністрація </t>
  </si>
  <si>
    <t>Проблемны питання</t>
  </si>
  <si>
    <t>AviaHack- молодіжний ханатон авіакосмічних технологій</t>
  </si>
  <si>
    <t>Управління праці та соціального захисту населення СРДА</t>
  </si>
  <si>
    <t>"Обладнання для Центру комплексної реабілітації "Зможу"</t>
  </si>
  <si>
    <t>м.Київ вул. М.Донця, 25/89</t>
  </si>
  <si>
    <t>Кравчишин І.</t>
  </si>
  <si>
    <t>Парасюк Г.</t>
  </si>
  <si>
    <t>"Створення робочих місць психолога та логопеда у Центрі комплексної реабілітації "Зможу"</t>
  </si>
  <si>
    <t>Комаренко Н.</t>
  </si>
  <si>
    <t>"Творча майстерня "Гончарство та ліплення "Товариства Червоного Хреста Солом’янського району"</t>
  </si>
  <si>
    <t>Короленко І.</t>
  </si>
  <si>
    <t>Управління житлово - комунального господарства та будівництва СРДА</t>
  </si>
  <si>
    <t>Підготовка мачо в сквері на Польовій 56-74</t>
  </si>
  <si>
    <t>Харченко В.</t>
  </si>
  <si>
    <t>Чисті тротуари Солом’янки</t>
  </si>
  <si>
    <t>Рибалко В.</t>
  </si>
  <si>
    <t>Модернізація публічного простору в сквері на Польовій 56-74</t>
  </si>
  <si>
    <t>Безпечні тротуари "Турецького містечка" (ДНЗ "Золотий Ключик", ДНЗ № 63, гімназія "Міленіум" № 318)</t>
  </si>
  <si>
    <t>Брідня Д.</t>
  </si>
  <si>
    <t>EcoEnergy Point - зона відпочинку з джерелами альтернативної енергетики</t>
  </si>
  <si>
    <t>Семенова К.</t>
  </si>
  <si>
    <t xml:space="preserve">Освітлення баскетбольного майданчика у Солом’янському районі </t>
  </si>
  <si>
    <t xml:space="preserve">Костянтин Рейнштейн - Горбунов </t>
  </si>
  <si>
    <t>Заміна елементів дитячого майданчика</t>
  </si>
  <si>
    <t>Зарембо О.</t>
  </si>
  <si>
    <t>Облаштування майданчика для вигулу собак по вул. Августина Волошина 2А</t>
  </si>
  <si>
    <t>Вороная С.</t>
  </si>
  <si>
    <t>Все найкраще - дітям!</t>
  </si>
  <si>
    <t>Ковальова Т.</t>
  </si>
  <si>
    <t>Благоустрій простору для дитячого дозвілля</t>
  </si>
  <si>
    <t>Капітан В.</t>
  </si>
  <si>
    <t>Облаштування зони відпочинку</t>
  </si>
  <si>
    <t>Рябчинський А.</t>
  </si>
  <si>
    <t>Забезпечення реалізації громодського проекту № 246 "Облаштування комплекного спортивного майданчика біля будинку № 13 по вул.Авіаконструктора Антонова</t>
  </si>
  <si>
    <t>Чумаченко О.</t>
  </si>
  <si>
    <t>Реконструкція футбольного майданчика</t>
  </si>
  <si>
    <t>м.Київ просп. Повітрофлотський, 17</t>
  </si>
  <si>
    <t>Реконструкція футбольного майданчика біля будинку № 38-Г та 40 по бульв.Гавела</t>
  </si>
  <si>
    <t>Центр денного перебування та навчання професії для молоді з інвалідністю "Горнятко Доброти"</t>
  </si>
  <si>
    <t>Посівнич О.</t>
  </si>
  <si>
    <t>Дитячий майданчик "Мрія малят"ЗДО № 398</t>
  </si>
  <si>
    <t>Нова огорожа для дитячого садочка № 374</t>
  </si>
  <si>
    <t>Бушковський Д.</t>
  </si>
  <si>
    <t xml:space="preserve">Компютерний клас для спеціалізованої школи № 149 </t>
  </si>
  <si>
    <t>Студія  теле-журналістики "177 сходинок до успіху!" (Гімназія біотехнологій № 177)</t>
  </si>
  <si>
    <t>Рачук Т.</t>
  </si>
  <si>
    <t>Мультимедійні комплекси для спеціалізованої школи № 173</t>
  </si>
  <si>
    <t>Модернізація санвузлів у ліцеї № 144</t>
  </si>
  <si>
    <t>Орєхов Д.</t>
  </si>
  <si>
    <t>Ігровий майданчик у ліцеї № 144</t>
  </si>
  <si>
    <t>Stem-лабораторія (ліцей "Престиж")</t>
  </si>
  <si>
    <t>Ремонт санітарно - технічних приміщень спеціалізованої школи №7 ім.М.Риьського м.Києва</t>
  </si>
  <si>
    <t>Грозна Т.</t>
  </si>
  <si>
    <t>Цифрова революція в СШ № 52</t>
  </si>
  <si>
    <t>Шевченко Т.</t>
  </si>
  <si>
    <t>Лабораторія робототехніки СШ № 52 - крок у майбутнє</t>
  </si>
  <si>
    <t>Громовий О.</t>
  </si>
  <si>
    <t>Сучасний скеледром у школі № 221</t>
  </si>
  <si>
    <t>Ліченко В.</t>
  </si>
  <si>
    <t>Smart Yart (ЗОШ № 159)</t>
  </si>
  <si>
    <t>Мошелюк І.</t>
  </si>
  <si>
    <t>Київська школа безпілотної авіації (ЗОШ № 159)</t>
  </si>
  <si>
    <t>Інтерактивні скеледроми "12 Climb" для шкіл району гімназії Міленіум № 318</t>
  </si>
  <si>
    <t>Ремонт санітарно - технічних приміщень гімназії Міленіум № 318</t>
  </si>
  <si>
    <t>Новітній інтерактивний простір у школі № 221</t>
  </si>
  <si>
    <t>Сучасне навчальне обладнання для учнів гімназії Міленіум № 318</t>
  </si>
  <si>
    <t>Громадський бюджет діти в школі 64 (EVORANK)</t>
  </si>
  <si>
    <t>Маржан І.</t>
  </si>
  <si>
    <t>Громадський бюджет діти в школі 43 (EVORANK)</t>
  </si>
  <si>
    <t>Громадський бюджет діти в школі 7 (EVORANK)</t>
  </si>
  <si>
    <t>Громадський бюджет діти в школі 12 (EVORANK)</t>
  </si>
  <si>
    <t>Громадський бюджет діти в школі 178 (EVORANK)</t>
  </si>
  <si>
    <t>Капітальний ремонт харчоблоку ЗНЗ № 173 по проспекту Відрадний, 20</t>
  </si>
  <si>
    <t>м. Київ, просп. Відрадний, 20</t>
  </si>
  <si>
    <t>Мельничук Наталія Володимирівна
0935047204</t>
  </si>
  <si>
    <t>15.05.2018
09.07.2018</t>
  </si>
  <si>
    <t>27.08.2018
17.09.2018
02.10.2018</t>
  </si>
  <si>
    <t>Реконструкція міні-футбольного поля школи № 159 в Відрадному (біля гуртожитків НАУ)</t>
  </si>
  <si>
    <t>м. Київ, вул. Генерала Тупикова, 22</t>
  </si>
  <si>
    <t xml:space="preserve">Кравчишин Ігор Олексійович,
0639600622
</t>
  </si>
  <si>
    <t>м.Київ вул.
М.Брайчевського,5</t>
  </si>
  <si>
    <t>м.Київ  вул.
Авіаконструктора Антонова, 13</t>
  </si>
  <si>
    <t>м.Київ просп.
Комарова,1 (стадіон на території НАУ)</t>
  </si>
  <si>
    <t>м.Київ бульв.
Гавела 38-Г,40</t>
  </si>
  <si>
    <t>м.Київ вул.
Олексіївська,2</t>
  </si>
  <si>
    <t>м.Київ вул.
В.Гетьмана, 46 А/2</t>
  </si>
  <si>
    <t>м.Київ вул.
Васильченка,3</t>
  </si>
  <si>
    <t>м.Київ вул.
Смоленська, 5/1</t>
  </si>
  <si>
    <t>м.Київ вул.
І.Пулюя, 3, 3-а, 5,
 5-а, 5-б та  вул.Кадетський гай, 3, 5,11</t>
  </si>
  <si>
    <t>м.Київ вул.
М.Голего, 28 /32</t>
  </si>
  <si>
    <t>м.Київ вул. Смоленська, 5/1</t>
  </si>
  <si>
    <t>м.Київ вул.
А.Волошина, 2а</t>
  </si>
  <si>
    <t>м.Київ вул.
А.Янгеля, 22</t>
  </si>
  <si>
    <t>Нікітіна Г.</t>
  </si>
  <si>
    <t>Кученева Т.</t>
  </si>
  <si>
    <t>Німак Л.</t>
  </si>
  <si>
    <t>Сучасний кабінет хімії спеціалізованої школи № 173</t>
  </si>
  <si>
    <t>м.Київ просп.
Відрадний, 20</t>
  </si>
  <si>
    <t>Козак Є.</t>
  </si>
  <si>
    <t>Крошетецький Р.</t>
  </si>
  <si>
    <t>м.Київ вул. 
Гарматна,53</t>
  </si>
  <si>
    <t>м.Київ вул.
М.Шепелєва, 14</t>
  </si>
  <si>
    <t>м.Київ  пров.
Платонівський, 3</t>
  </si>
  <si>
    <t>м.Київ просп.
В. Лобановського, 6</t>
  </si>
  <si>
    <t>м.Київ  вул. Ушинського, 3-А</t>
  </si>
  <si>
    <t>м.Київ вул. Генерала Тупикова, 22</t>
  </si>
  <si>
    <t>м.Київ вул.
І.Пулюя, 3-Б</t>
  </si>
  <si>
    <t>м.Київ вул.
Героїв Севастополя, 42-А</t>
  </si>
  <si>
    <t>м.Київ просп.
Відрадний, 14/45 А</t>
  </si>
  <si>
    <t>м.Київ вул.
Курська, 12</t>
  </si>
  <si>
    <t>м.Київ вул.
І. Пулюя, 3-Б</t>
  </si>
  <si>
    <t>м.Київ вул.
Кудряшова, 12/14</t>
  </si>
  <si>
    <t>м.Київ вул.
Преображенська, 17</t>
  </si>
  <si>
    <t>м.Київ просп.
Повітрофлотський, 22</t>
  </si>
  <si>
    <t>м.Київ вул.
Ушинського, 32</t>
  </si>
  <si>
    <t>м.Київ пров.
Платонівський, 3</t>
  </si>
  <si>
    <t>м.Київ вул.
Зелена, 12</t>
  </si>
  <si>
    <t>м.Київ вул.
І. Світличного, 1</t>
  </si>
  <si>
    <t>м.Київ вул.
М. Донця, 16</t>
  </si>
  <si>
    <t>м.Київ вул.
Генерала Тупикова, 22</t>
  </si>
  <si>
    <t xml:space="preserve">м.Київ просп.
Перемого, 37 </t>
  </si>
  <si>
    <t xml:space="preserve">м.Київ вул.
Волинська, 2 </t>
  </si>
  <si>
    <t>про реалізацію проектів громадського бюджету м.Києва у 2019 році (ГБ-3)</t>
  </si>
  <si>
    <t>про реалізацію проектів громадського бюджету м.Києва  2019 року  (Громадські проекти , які не реалізовано у 2018 році (ГБ-2))</t>
  </si>
  <si>
    <t>Триває процедура  закупівлі обладнання.</t>
  </si>
  <si>
    <t>Триває процес погодження з автором технічних вимог</t>
  </si>
  <si>
    <t>28.01.2019
12.02.2019
04.03.2019</t>
  </si>
  <si>
    <t>21.01.2019
15.02.2019</t>
  </si>
  <si>
    <t xml:space="preserve">Автором проекту не надано  технічні характеристики обладнання </t>
  </si>
  <si>
    <t xml:space="preserve"> СРДА</t>
  </si>
  <si>
    <t>Потребує врегулювання  майнових питань</t>
  </si>
  <si>
    <t>Триває процедура  закупівлі обладнання (оголошено повторно).</t>
  </si>
  <si>
    <t>Дог № 42 від 18.03.2019; дог. № 35 від 11.03.2019; дог. № М19-01 від 22.03.2019; дог. № 37 від 11.03.2019; дог. № 02/03 від 11.03.2019.</t>
  </si>
  <si>
    <t>Дог. № 01/03 від 11.03.2019; дог. № 35 від 11.03.2019; дог № 47 від 25.03.2019; дог. № 43 від 19.03.2019</t>
  </si>
  <si>
    <t>Дог.№32від 01.03.2019; дог. № 40 від 12.03.2019 дог. № 44 від 20.03.2019; дог. № 01/02 від 11.03.2019; дог. № 36 від 11.03.2019.</t>
  </si>
  <si>
    <t>28.03.2019
03.04.2019</t>
  </si>
  <si>
    <t xml:space="preserve">Громадський проект не реалізовано на суму 392,8 тис. грн. </t>
  </si>
  <si>
    <t xml:space="preserve">Громадський проект не реалізовано на суму 505,2 тис. грн.  </t>
  </si>
  <si>
    <t>Погодження з автором проекту технічних вимог, затверджено календарний план реалізації проекту.У системі Prozorro проведено закупівлі згідно додатку до річного плану закупівель на 2019 рік.</t>
  </si>
  <si>
    <t>Погодження обсягів та технічних завдань</t>
  </si>
  <si>
    <t>Кваліфікація переможця (електроонна закупівля)</t>
  </si>
  <si>
    <t>Період уточнень (електроонна закупівля)</t>
  </si>
  <si>
    <t>Триває погодження з автором внесення змін в технічне завдання для проведення повторних торгів</t>
  </si>
  <si>
    <t>Триває процедура  закупівлі обладнання (оголошено повторно, етап кваліфікації учасників закупівлі).</t>
  </si>
  <si>
    <t>Триває процедура  закупівлі обладнання (оголошено повторно, період укладання договору).</t>
  </si>
  <si>
    <t xml:space="preserve">Укладено договори на постачання демонстраційних матеріалів та наборів для кабінету хімії. Очікується поставка. Закуплено та поставлено микроскоп та ваги. Триває процедура  закупівлі іншого обладнання. </t>
  </si>
  <si>
    <t>Виконані ремонтні роботи. Триває процедура  закупівлі обладнання (оголошено повторно).</t>
  </si>
  <si>
    <t>Закуплено та поставлено микроскоп.Триває процедура  закупівлі іншого обладнання.</t>
  </si>
  <si>
    <t>Закуплено та поставлено конструтори лего, багатофункціональний принтер та плотер. Триває процедура закупівлі іншого обладнання.</t>
  </si>
  <si>
    <t>(станом на 01.05.2019)</t>
  </si>
  <si>
    <t xml:space="preserve">В.о  начальника фінансового управління </t>
  </si>
  <si>
    <t>Наталія ФЕДОНЮК</t>
  </si>
</sst>
</file>

<file path=xl/styles.xml><?xml version="1.0" encoding="utf-8"?>
<styleSheet xmlns="http://schemas.openxmlformats.org/spreadsheetml/2006/main">
  <numFmts count="4">
    <numFmt numFmtId="164" formatCode="#,##0.000"/>
    <numFmt numFmtId="165" formatCode="0.0"/>
    <numFmt numFmtId="166" formatCode="#,##0.0"/>
    <numFmt numFmtId="167" formatCode="0.000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7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4" fillId="0" borderId="2" xfId="0" applyFont="1" applyFill="1" applyBorder="1" applyAlignment="1"/>
    <xf numFmtId="0" fontId="4" fillId="0" borderId="0" xfId="0" applyFont="1" applyFill="1" applyBorder="1" applyAlignment="1"/>
    <xf numFmtId="0" fontId="1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14" fontId="9" fillId="0" borderId="7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14" fontId="9" fillId="0" borderId="1" xfId="0" applyNumberFormat="1" applyFont="1" applyFill="1" applyBorder="1" applyAlignment="1">
      <alignment horizontal="center" vertical="center"/>
    </xf>
    <xf numFmtId="14" fontId="9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/>
    <xf numFmtId="167" fontId="9" fillId="0" borderId="1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/>
    <xf numFmtId="0" fontId="6" fillId="0" borderId="10" xfId="0" applyFont="1" applyFill="1" applyBorder="1"/>
    <xf numFmtId="167" fontId="6" fillId="0" borderId="10" xfId="0" applyNumberFormat="1" applyFont="1" applyFill="1" applyBorder="1"/>
    <xf numFmtId="0" fontId="6" fillId="0" borderId="11" xfId="0" applyFont="1" applyFill="1" applyBorder="1"/>
    <xf numFmtId="0" fontId="7" fillId="0" borderId="12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14" fontId="3" fillId="0" borderId="13" xfId="0" applyNumberFormat="1" applyFont="1" applyFill="1" applyBorder="1" applyAlignment="1">
      <alignment horizontal="center" vertical="center" wrapText="1"/>
    </xf>
    <xf numFmtId="14" fontId="9" fillId="0" borderId="13" xfId="0" applyNumberFormat="1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166" fontId="9" fillId="0" borderId="13" xfId="0" applyNumberFormat="1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4" fontId="3" fillId="0" borderId="16" xfId="0" applyNumberFormat="1" applyFont="1" applyFill="1" applyBorder="1" applyAlignment="1">
      <alignment horizontal="center" vertical="center" wrapText="1"/>
    </xf>
    <xf numFmtId="14" fontId="9" fillId="0" borderId="16" xfId="0" applyNumberFormat="1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166" fontId="9" fillId="0" borderId="16" xfId="0" applyNumberFormat="1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4" fontId="2" fillId="0" borderId="10" xfId="0" applyNumberFormat="1" applyFont="1" applyFill="1" applyBorder="1" applyAlignment="1">
      <alignment horizontal="center" vertical="center"/>
    </xf>
    <xf numFmtId="4" fontId="10" fillId="0" borderId="10" xfId="0" applyNumberFormat="1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/>
    </xf>
    <xf numFmtId="167" fontId="8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167" fontId="9" fillId="0" borderId="7" xfId="0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0" fontId="14" fillId="0" borderId="0" xfId="0" applyFont="1" applyFill="1" applyAlignment="1">
      <alignment horizontal="center"/>
    </xf>
    <xf numFmtId="14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166" fontId="9" fillId="2" borderId="1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 wrapText="1"/>
    </xf>
    <xf numFmtId="165" fontId="9" fillId="2" borderId="7" xfId="0" applyNumberFormat="1" applyFont="1" applyFill="1" applyBorder="1" applyAlignment="1">
      <alignment horizontal="center" vertical="center" wrapText="1"/>
    </xf>
    <xf numFmtId="164" fontId="10" fillId="0" borderId="10" xfId="0" applyNumberFormat="1" applyFont="1" applyFill="1" applyBorder="1" applyAlignment="1">
      <alignment horizontal="center" vertical="center"/>
    </xf>
    <xf numFmtId="166" fontId="9" fillId="0" borderId="7" xfId="0" applyNumberFormat="1" applyFont="1" applyFill="1" applyBorder="1" applyAlignment="1">
      <alignment horizontal="center" vertical="center"/>
    </xf>
    <xf numFmtId="166" fontId="10" fillId="0" borderId="10" xfId="0" applyNumberFormat="1" applyFont="1" applyFill="1" applyBorder="1" applyAlignment="1">
      <alignment horizontal="center" vertical="center"/>
    </xf>
    <xf numFmtId="164" fontId="6" fillId="0" borderId="10" xfId="0" applyNumberFormat="1" applyFont="1" applyFill="1" applyBorder="1"/>
    <xf numFmtId="165" fontId="6" fillId="0" borderId="10" xfId="0" applyNumberFormat="1" applyFont="1" applyFill="1" applyBorder="1" applyAlignment="1">
      <alignment horizontal="center"/>
    </xf>
    <xf numFmtId="166" fontId="6" fillId="0" borderId="10" xfId="0" applyNumberFormat="1" applyFont="1" applyFill="1" applyBorder="1" applyAlignment="1">
      <alignment horizontal="center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165" fontId="9" fillId="0" borderId="7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6699"/>
      <color rgb="FFFF5050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2"/>
  <sheetViews>
    <sheetView tabSelected="1" zoomScale="86" zoomScaleNormal="86" workbookViewId="0">
      <pane ySplit="6" topLeftCell="A40" activePane="bottomLeft" state="frozen"/>
      <selection pane="bottomLeft" activeCell="L76" sqref="L76"/>
    </sheetView>
  </sheetViews>
  <sheetFormatPr defaultColWidth="9.109375" defaultRowHeight="13.8"/>
  <cols>
    <col min="1" max="1" width="5.5546875" style="1" customWidth="1"/>
    <col min="2" max="2" width="27.33203125" style="1" customWidth="1"/>
    <col min="3" max="3" width="6.33203125" style="1" customWidth="1"/>
    <col min="4" max="4" width="22.33203125" style="1" customWidth="1"/>
    <col min="5" max="5" width="18" style="1" customWidth="1"/>
    <col min="6" max="6" width="35" style="1" customWidth="1"/>
    <col min="7" max="7" width="12.6640625" style="1" customWidth="1"/>
    <col min="8" max="8" width="18.33203125" style="1" customWidth="1"/>
    <col min="9" max="9" width="17.109375" style="1" customWidth="1"/>
    <col min="10" max="10" width="13" style="1" customWidth="1"/>
    <col min="11" max="11" width="30.5546875" style="1" customWidth="1"/>
    <col min="12" max="12" width="10.33203125" style="1" customWidth="1"/>
    <col min="13" max="13" width="7.88671875" style="1" customWidth="1"/>
    <col min="14" max="14" width="10.44140625" style="1" customWidth="1"/>
    <col min="15" max="15" width="8.33203125" style="1" customWidth="1"/>
    <col min="16" max="16" width="31" style="1" customWidth="1"/>
    <col min="17" max="16384" width="9.109375" style="1"/>
  </cols>
  <sheetData>
    <row r="1" spans="1:16" ht="17.399999999999999">
      <c r="A1" s="88" t="s">
        <v>14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</row>
    <row r="2" spans="1:16" ht="17.399999999999999">
      <c r="A2" s="88" t="s">
        <v>146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</row>
    <row r="3" spans="1:16" ht="21.6">
      <c r="A3" s="5"/>
      <c r="B3" s="5"/>
      <c r="C3" s="5"/>
      <c r="D3" s="5"/>
      <c r="E3" s="5"/>
      <c r="F3" s="5"/>
      <c r="G3" s="5"/>
      <c r="H3" s="5"/>
      <c r="I3" s="6"/>
      <c r="J3" s="6"/>
      <c r="K3" s="6"/>
      <c r="L3" s="90" t="s">
        <v>173</v>
      </c>
      <c r="M3" s="90"/>
      <c r="N3" s="90"/>
      <c r="O3" s="90"/>
      <c r="P3" s="90"/>
    </row>
    <row r="4" spans="1:16" ht="14.25" customHeight="1">
      <c r="A4" s="91" t="s">
        <v>1</v>
      </c>
      <c r="B4" s="91" t="s">
        <v>2</v>
      </c>
      <c r="C4" s="91" t="s">
        <v>0</v>
      </c>
      <c r="D4" s="91" t="s">
        <v>3</v>
      </c>
      <c r="E4" s="91" t="s">
        <v>4</v>
      </c>
      <c r="F4" s="91" t="s">
        <v>5</v>
      </c>
      <c r="G4" s="91" t="s">
        <v>16</v>
      </c>
      <c r="H4" s="91" t="s">
        <v>17</v>
      </c>
      <c r="I4" s="91" t="s">
        <v>18</v>
      </c>
      <c r="J4" s="83" t="s">
        <v>6</v>
      </c>
      <c r="K4" s="94"/>
      <c r="L4" s="94"/>
      <c r="M4" s="94"/>
      <c r="N4" s="94"/>
      <c r="O4" s="94"/>
      <c r="P4" s="84"/>
    </row>
    <row r="5" spans="1:16" ht="30" customHeight="1">
      <c r="A5" s="92"/>
      <c r="B5" s="92"/>
      <c r="C5" s="92"/>
      <c r="D5" s="92"/>
      <c r="E5" s="92"/>
      <c r="F5" s="92"/>
      <c r="G5" s="92"/>
      <c r="H5" s="92"/>
      <c r="I5" s="92"/>
      <c r="J5" s="91" t="s">
        <v>7</v>
      </c>
      <c r="K5" s="91" t="s">
        <v>8</v>
      </c>
      <c r="L5" s="83" t="s">
        <v>9</v>
      </c>
      <c r="M5" s="84"/>
      <c r="N5" s="83" t="s">
        <v>12</v>
      </c>
      <c r="O5" s="84"/>
      <c r="P5" s="8" t="s">
        <v>24</v>
      </c>
    </row>
    <row r="6" spans="1:16" ht="49.5" customHeight="1">
      <c r="A6" s="93"/>
      <c r="B6" s="93"/>
      <c r="C6" s="93"/>
      <c r="D6" s="93"/>
      <c r="E6" s="93"/>
      <c r="F6" s="93"/>
      <c r="G6" s="93"/>
      <c r="H6" s="93"/>
      <c r="I6" s="93"/>
      <c r="J6" s="93"/>
      <c r="K6" s="93"/>
      <c r="L6" s="8" t="s">
        <v>10</v>
      </c>
      <c r="M6" s="9" t="s">
        <v>11</v>
      </c>
      <c r="N6" s="8" t="s">
        <v>10</v>
      </c>
      <c r="O6" s="9" t="s">
        <v>11</v>
      </c>
      <c r="P6" s="9"/>
    </row>
    <row r="7" spans="1:16" s="3" customFormat="1" ht="16.5" customHeight="1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4">
        <v>13</v>
      </c>
      <c r="N7" s="4">
        <v>14</v>
      </c>
      <c r="O7" s="4">
        <v>15</v>
      </c>
      <c r="P7" s="4">
        <v>16</v>
      </c>
    </row>
    <row r="8" spans="1:16" s="3" customFormat="1" ht="29.25" customHeight="1">
      <c r="A8" s="85" t="s">
        <v>23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7"/>
    </row>
    <row r="9" spans="1:16" ht="51" customHeight="1">
      <c r="A9" s="11">
        <v>1</v>
      </c>
      <c r="B9" s="13" t="s">
        <v>22</v>
      </c>
      <c r="C9" s="23">
        <v>508</v>
      </c>
      <c r="D9" s="13" t="s">
        <v>106</v>
      </c>
      <c r="E9" s="2" t="s">
        <v>29</v>
      </c>
      <c r="F9" s="2" t="s">
        <v>21</v>
      </c>
      <c r="G9" s="26"/>
      <c r="H9" s="24">
        <v>43496</v>
      </c>
      <c r="I9" s="25"/>
      <c r="J9" s="60">
        <v>1800</v>
      </c>
      <c r="K9" s="28"/>
      <c r="L9" s="61">
        <v>0</v>
      </c>
      <c r="M9" s="20">
        <f>SUM(L10/J10*100)</f>
        <v>0</v>
      </c>
      <c r="N9" s="16">
        <v>0</v>
      </c>
      <c r="O9" s="20">
        <f>SUM(N9)/J9*100</f>
        <v>0</v>
      </c>
      <c r="P9" s="13"/>
    </row>
    <row r="10" spans="1:16" ht="48.75" customHeight="1">
      <c r="A10" s="11">
        <v>2</v>
      </c>
      <c r="B10" s="13" t="s">
        <v>25</v>
      </c>
      <c r="C10" s="23">
        <v>908</v>
      </c>
      <c r="D10" s="13" t="s">
        <v>124</v>
      </c>
      <c r="E10" s="2" t="s">
        <v>30</v>
      </c>
      <c r="F10" s="2" t="s">
        <v>20</v>
      </c>
      <c r="G10" s="26">
        <v>43522</v>
      </c>
      <c r="H10" s="24">
        <v>43480</v>
      </c>
      <c r="I10" s="13"/>
      <c r="J10" s="30">
        <v>76.8</v>
      </c>
      <c r="K10" s="15"/>
      <c r="L10" s="61">
        <v>0</v>
      </c>
      <c r="M10" s="20">
        <f t="shared" ref="M10:M54" si="0">SUM(L10/J10*100)</f>
        <v>0</v>
      </c>
      <c r="N10" s="16">
        <v>0</v>
      </c>
      <c r="O10" s="20">
        <f t="shared" ref="O10:O54" si="1">SUM(N10)/J10*100</f>
        <v>0</v>
      </c>
      <c r="P10" s="13"/>
    </row>
    <row r="11" spans="1:16" ht="173.25" customHeight="1">
      <c r="A11" s="11">
        <v>3</v>
      </c>
      <c r="B11" s="13" t="s">
        <v>27</v>
      </c>
      <c r="C11" s="23">
        <v>473</v>
      </c>
      <c r="D11" s="13" t="s">
        <v>28</v>
      </c>
      <c r="E11" s="2" t="s">
        <v>32</v>
      </c>
      <c r="F11" s="13" t="s">
        <v>26</v>
      </c>
      <c r="G11" s="67">
        <v>43494</v>
      </c>
      <c r="H11" s="24">
        <v>43494</v>
      </c>
      <c r="I11" s="13" t="s">
        <v>156</v>
      </c>
      <c r="J11" s="30">
        <v>120.822</v>
      </c>
      <c r="K11" s="79" t="s">
        <v>162</v>
      </c>
      <c r="L11" s="61">
        <v>69</v>
      </c>
      <c r="M11" s="20">
        <f t="shared" ref="M11:M13" si="2">SUM(L11/J11*100)</f>
        <v>57.108804687887968</v>
      </c>
      <c r="N11" s="16">
        <v>69</v>
      </c>
      <c r="O11" s="20">
        <f t="shared" ref="O11:O13" si="3">SUM(L11/J11*100)</f>
        <v>57.108804687887968</v>
      </c>
      <c r="P11" s="2"/>
    </row>
    <row r="12" spans="1:16" ht="152.25" customHeight="1">
      <c r="A12" s="10">
        <v>4</v>
      </c>
      <c r="B12" s="13" t="s">
        <v>31</v>
      </c>
      <c r="C12" s="23">
        <v>873</v>
      </c>
      <c r="D12" s="13" t="s">
        <v>28</v>
      </c>
      <c r="E12" s="2" t="s">
        <v>32</v>
      </c>
      <c r="F12" s="13" t="s">
        <v>26</v>
      </c>
      <c r="G12" s="67">
        <v>43494</v>
      </c>
      <c r="H12" s="24">
        <v>43494</v>
      </c>
      <c r="I12" s="25" t="s">
        <v>157</v>
      </c>
      <c r="J12" s="16">
        <v>141.95400000000001</v>
      </c>
      <c r="K12" s="80" t="s">
        <v>162</v>
      </c>
      <c r="L12" s="61">
        <v>48.5</v>
      </c>
      <c r="M12" s="20">
        <f t="shared" si="2"/>
        <v>34.165997435789059</v>
      </c>
      <c r="N12" s="16">
        <v>48.5</v>
      </c>
      <c r="O12" s="20">
        <v>45</v>
      </c>
      <c r="P12" s="2"/>
    </row>
    <row r="13" spans="1:16" ht="181.5" customHeight="1">
      <c r="A13" s="10">
        <v>5</v>
      </c>
      <c r="B13" s="13" t="s">
        <v>33</v>
      </c>
      <c r="C13" s="23">
        <v>1163</v>
      </c>
      <c r="D13" s="13" t="s">
        <v>145</v>
      </c>
      <c r="E13" s="2" t="s">
        <v>34</v>
      </c>
      <c r="F13" s="13" t="s">
        <v>26</v>
      </c>
      <c r="G13" s="67">
        <v>43494</v>
      </c>
      <c r="H13" s="24">
        <v>43494</v>
      </c>
      <c r="I13" s="25" t="s">
        <v>158</v>
      </c>
      <c r="J13" s="16">
        <v>123.078</v>
      </c>
      <c r="K13" s="80" t="s">
        <v>162</v>
      </c>
      <c r="L13" s="61">
        <v>70.7</v>
      </c>
      <c r="M13" s="20">
        <f t="shared" si="2"/>
        <v>57.443247371585507</v>
      </c>
      <c r="N13" s="16">
        <v>70.7</v>
      </c>
      <c r="O13" s="20">
        <f t="shared" si="3"/>
        <v>57.443247371585507</v>
      </c>
      <c r="P13" s="2"/>
    </row>
    <row r="14" spans="1:16" ht="84.75" customHeight="1">
      <c r="A14" s="10">
        <v>6</v>
      </c>
      <c r="B14" s="15" t="s">
        <v>62</v>
      </c>
      <c r="C14" s="23">
        <v>34</v>
      </c>
      <c r="D14" s="15" t="s">
        <v>125</v>
      </c>
      <c r="E14" s="13" t="s">
        <v>63</v>
      </c>
      <c r="F14" s="13" t="s">
        <v>153</v>
      </c>
      <c r="G14" s="27"/>
      <c r="H14" s="25"/>
      <c r="I14" s="25"/>
      <c r="J14" s="30">
        <v>1395.241</v>
      </c>
      <c r="K14" s="15"/>
      <c r="L14" s="61">
        <v>0</v>
      </c>
      <c r="M14" s="20">
        <f t="shared" si="0"/>
        <v>0</v>
      </c>
      <c r="N14" s="16">
        <v>0</v>
      </c>
      <c r="O14" s="20">
        <f t="shared" si="1"/>
        <v>0</v>
      </c>
      <c r="P14" s="28" t="s">
        <v>154</v>
      </c>
    </row>
    <row r="15" spans="1:16" ht="83.25" customHeight="1">
      <c r="A15" s="10">
        <v>7</v>
      </c>
      <c r="B15" s="15" t="s">
        <v>75</v>
      </c>
      <c r="C15" s="23">
        <v>49</v>
      </c>
      <c r="D15" s="15" t="s">
        <v>126</v>
      </c>
      <c r="E15" s="13" t="s">
        <v>76</v>
      </c>
      <c r="F15" s="13" t="s">
        <v>35</v>
      </c>
      <c r="G15" s="27">
        <v>43523</v>
      </c>
      <c r="H15" s="27">
        <v>43523</v>
      </c>
      <c r="I15" s="25"/>
      <c r="J15" s="30">
        <v>399.33499999999998</v>
      </c>
      <c r="K15" s="15" t="s">
        <v>163</v>
      </c>
      <c r="L15" s="61">
        <v>0</v>
      </c>
      <c r="M15" s="20">
        <f t="shared" si="0"/>
        <v>0</v>
      </c>
      <c r="N15" s="16">
        <v>0</v>
      </c>
      <c r="O15" s="20">
        <f t="shared" si="1"/>
        <v>0</v>
      </c>
      <c r="P15" s="28"/>
    </row>
    <row r="16" spans="1:16" ht="54" customHeight="1">
      <c r="A16" s="10">
        <v>8</v>
      </c>
      <c r="B16" s="15" t="s">
        <v>71</v>
      </c>
      <c r="C16" s="23">
        <v>56</v>
      </c>
      <c r="D16" s="15" t="s">
        <v>127</v>
      </c>
      <c r="E16" s="13" t="s">
        <v>72</v>
      </c>
      <c r="F16" s="13" t="s">
        <v>35</v>
      </c>
      <c r="G16" s="27">
        <v>43522</v>
      </c>
      <c r="H16" s="27">
        <v>43522</v>
      </c>
      <c r="I16" s="25"/>
      <c r="J16" s="30">
        <v>599.48400000000004</v>
      </c>
      <c r="K16" s="15" t="s">
        <v>163</v>
      </c>
      <c r="L16" s="61">
        <v>0</v>
      </c>
      <c r="M16" s="20">
        <f t="shared" si="0"/>
        <v>0</v>
      </c>
      <c r="N16" s="16">
        <v>0</v>
      </c>
      <c r="O16" s="20">
        <f t="shared" si="1"/>
        <v>0</v>
      </c>
      <c r="P16" s="28"/>
    </row>
    <row r="17" spans="1:16" ht="54" customHeight="1">
      <c r="A17" s="10">
        <v>9</v>
      </c>
      <c r="B17" s="15" t="s">
        <v>38</v>
      </c>
      <c r="C17" s="13">
        <v>84</v>
      </c>
      <c r="D17" s="15" t="s">
        <v>144</v>
      </c>
      <c r="E17" s="23" t="s">
        <v>39</v>
      </c>
      <c r="F17" s="13" t="s">
        <v>35</v>
      </c>
      <c r="G17" s="27">
        <v>43523</v>
      </c>
      <c r="H17" s="27">
        <v>43523</v>
      </c>
      <c r="I17" s="25"/>
      <c r="J17" s="13">
        <v>218.77099999999999</v>
      </c>
      <c r="K17" s="15" t="s">
        <v>163</v>
      </c>
      <c r="L17" s="61">
        <v>0</v>
      </c>
      <c r="M17" s="20">
        <f t="shared" si="0"/>
        <v>0</v>
      </c>
      <c r="N17" s="16">
        <v>0</v>
      </c>
      <c r="O17" s="20">
        <f t="shared" si="1"/>
        <v>0</v>
      </c>
      <c r="P17" s="28"/>
    </row>
    <row r="18" spans="1:16" ht="56.25" customHeight="1">
      <c r="A18" s="10">
        <v>10</v>
      </c>
      <c r="B18" s="15" t="s">
        <v>40</v>
      </c>
      <c r="C18" s="23">
        <v>227</v>
      </c>
      <c r="D18" s="15" t="s">
        <v>109</v>
      </c>
      <c r="E18" s="23" t="s">
        <v>37</v>
      </c>
      <c r="F18" s="13" t="s">
        <v>35</v>
      </c>
      <c r="G18" s="26">
        <v>43524</v>
      </c>
      <c r="H18" s="26">
        <v>43524</v>
      </c>
      <c r="I18" s="25"/>
      <c r="J18" s="16">
        <v>50.52</v>
      </c>
      <c r="K18" s="15" t="s">
        <v>163</v>
      </c>
      <c r="L18" s="61">
        <v>0</v>
      </c>
      <c r="M18" s="20">
        <f t="shared" si="0"/>
        <v>0</v>
      </c>
      <c r="N18" s="16">
        <v>0</v>
      </c>
      <c r="O18" s="20">
        <f t="shared" si="1"/>
        <v>0</v>
      </c>
      <c r="P18" s="14"/>
    </row>
    <row r="19" spans="1:16" ht="50.4">
      <c r="A19" s="10">
        <v>11</v>
      </c>
      <c r="B19" s="13" t="s">
        <v>36</v>
      </c>
      <c r="C19" s="13">
        <v>229</v>
      </c>
      <c r="D19" s="15" t="s">
        <v>109</v>
      </c>
      <c r="E19" s="23" t="s">
        <v>37</v>
      </c>
      <c r="F19" s="13" t="s">
        <v>35</v>
      </c>
      <c r="G19" s="26">
        <v>43524</v>
      </c>
      <c r="H19" s="26">
        <v>43524</v>
      </c>
      <c r="I19" s="25"/>
      <c r="J19" s="16">
        <v>50.25</v>
      </c>
      <c r="K19" s="15" t="s">
        <v>163</v>
      </c>
      <c r="L19" s="61">
        <v>0</v>
      </c>
      <c r="M19" s="20">
        <f t="shared" si="0"/>
        <v>0</v>
      </c>
      <c r="N19" s="16">
        <v>0</v>
      </c>
      <c r="O19" s="20">
        <f t="shared" si="1"/>
        <v>0</v>
      </c>
      <c r="P19" s="13"/>
    </row>
    <row r="20" spans="1:16" ht="69.75" customHeight="1">
      <c r="A20" s="10">
        <v>12</v>
      </c>
      <c r="B20" s="15" t="s">
        <v>61</v>
      </c>
      <c r="C20" s="23">
        <v>242</v>
      </c>
      <c r="D20" s="15" t="s">
        <v>107</v>
      </c>
      <c r="E20" s="13" t="s">
        <v>56</v>
      </c>
      <c r="F20" s="13" t="s">
        <v>35</v>
      </c>
      <c r="G20" s="27">
        <v>43521</v>
      </c>
      <c r="H20" s="25">
        <v>43521</v>
      </c>
      <c r="I20" s="25"/>
      <c r="J20" s="30">
        <v>888.55</v>
      </c>
      <c r="K20" s="15" t="s">
        <v>163</v>
      </c>
      <c r="L20" s="61">
        <v>0</v>
      </c>
      <c r="M20" s="20">
        <f t="shared" si="0"/>
        <v>0</v>
      </c>
      <c r="N20" s="16">
        <v>0</v>
      </c>
      <c r="O20" s="20">
        <f t="shared" si="1"/>
        <v>0</v>
      </c>
      <c r="P20" s="28"/>
    </row>
    <row r="21" spans="1:16" ht="59.25" customHeight="1">
      <c r="A21" s="10">
        <v>13</v>
      </c>
      <c r="B21" s="15" t="s">
        <v>55</v>
      </c>
      <c r="C21" s="23">
        <v>243</v>
      </c>
      <c r="D21" s="15" t="s">
        <v>108</v>
      </c>
      <c r="E21" s="13" t="s">
        <v>56</v>
      </c>
      <c r="F21" s="13" t="s">
        <v>35</v>
      </c>
      <c r="G21" s="27">
        <v>43523</v>
      </c>
      <c r="H21" s="27">
        <v>43523</v>
      </c>
      <c r="I21" s="25"/>
      <c r="J21" s="30">
        <v>725.66700000000003</v>
      </c>
      <c r="K21" s="15" t="s">
        <v>163</v>
      </c>
      <c r="L21" s="61">
        <v>0</v>
      </c>
      <c r="M21" s="20">
        <f t="shared" si="0"/>
        <v>0</v>
      </c>
      <c r="N21" s="16">
        <v>0</v>
      </c>
      <c r="O21" s="20">
        <f t="shared" si="1"/>
        <v>0</v>
      </c>
      <c r="P21" s="28"/>
    </row>
    <row r="22" spans="1:16" ht="137.25" customHeight="1">
      <c r="A22" s="10">
        <v>14</v>
      </c>
      <c r="B22" s="15" t="s">
        <v>57</v>
      </c>
      <c r="C22" s="23">
        <v>244</v>
      </c>
      <c r="D22" s="15" t="s">
        <v>105</v>
      </c>
      <c r="E22" s="13" t="s">
        <v>58</v>
      </c>
      <c r="F22" s="13" t="s">
        <v>35</v>
      </c>
      <c r="G22" s="27">
        <v>43521</v>
      </c>
      <c r="H22" s="25">
        <v>43521</v>
      </c>
      <c r="I22" s="25"/>
      <c r="J22" s="30">
        <v>769.755</v>
      </c>
      <c r="K22" s="15" t="s">
        <v>163</v>
      </c>
      <c r="L22" s="61">
        <v>0</v>
      </c>
      <c r="M22" s="20">
        <f t="shared" si="0"/>
        <v>0</v>
      </c>
      <c r="N22" s="16">
        <v>0</v>
      </c>
      <c r="O22" s="20">
        <f t="shared" si="1"/>
        <v>0</v>
      </c>
      <c r="P22" s="28"/>
    </row>
    <row r="23" spans="1:16" ht="54" customHeight="1">
      <c r="A23" s="10">
        <v>15</v>
      </c>
      <c r="B23" s="15" t="s">
        <v>59</v>
      </c>
      <c r="C23" s="23">
        <v>246</v>
      </c>
      <c r="D23" s="15" t="s">
        <v>60</v>
      </c>
      <c r="E23" s="13" t="s">
        <v>58</v>
      </c>
      <c r="F23" s="13" t="s">
        <v>35</v>
      </c>
      <c r="G23" s="27">
        <v>43521</v>
      </c>
      <c r="H23" s="25">
        <v>43521</v>
      </c>
      <c r="I23" s="25"/>
      <c r="J23" s="30">
        <v>888.55</v>
      </c>
      <c r="K23" s="15" t="s">
        <v>163</v>
      </c>
      <c r="L23" s="61">
        <v>0</v>
      </c>
      <c r="M23" s="20">
        <f t="shared" si="0"/>
        <v>0</v>
      </c>
      <c r="N23" s="16">
        <v>0</v>
      </c>
      <c r="O23" s="20">
        <f t="shared" si="1"/>
        <v>0</v>
      </c>
      <c r="P23" s="28"/>
    </row>
    <row r="24" spans="1:16" ht="50.25" customHeight="1">
      <c r="A24" s="10">
        <v>16</v>
      </c>
      <c r="B24" s="15" t="s">
        <v>51</v>
      </c>
      <c r="C24" s="23">
        <v>399</v>
      </c>
      <c r="D24" s="15" t="s">
        <v>110</v>
      </c>
      <c r="E24" s="13" t="s">
        <v>52</v>
      </c>
      <c r="F24" s="13" t="s">
        <v>35</v>
      </c>
      <c r="G24" s="27">
        <v>43528</v>
      </c>
      <c r="H24" s="27">
        <v>43528</v>
      </c>
      <c r="I24" s="25"/>
      <c r="J24" s="30">
        <v>200</v>
      </c>
      <c r="K24" s="15" t="s">
        <v>163</v>
      </c>
      <c r="L24" s="61">
        <v>0</v>
      </c>
      <c r="M24" s="20">
        <f t="shared" si="0"/>
        <v>0</v>
      </c>
      <c r="N24" s="16">
        <v>0</v>
      </c>
      <c r="O24" s="20">
        <f t="shared" si="1"/>
        <v>0</v>
      </c>
      <c r="P24" s="28"/>
    </row>
    <row r="25" spans="1:16" ht="52.5" customHeight="1">
      <c r="A25" s="10">
        <v>17</v>
      </c>
      <c r="B25" s="15" t="s">
        <v>65</v>
      </c>
      <c r="C25" s="23">
        <v>506</v>
      </c>
      <c r="D25" s="13" t="s">
        <v>128</v>
      </c>
      <c r="E25" s="13" t="s">
        <v>117</v>
      </c>
      <c r="F25" s="13" t="s">
        <v>35</v>
      </c>
      <c r="G25" s="27">
        <v>43524</v>
      </c>
      <c r="H25" s="27">
        <v>43524</v>
      </c>
      <c r="I25" s="25"/>
      <c r="J25" s="30">
        <v>893.81</v>
      </c>
      <c r="K25" s="15" t="s">
        <v>163</v>
      </c>
      <c r="L25" s="61">
        <v>0</v>
      </c>
      <c r="M25" s="20">
        <f t="shared" si="0"/>
        <v>0</v>
      </c>
      <c r="N25" s="16">
        <v>0</v>
      </c>
      <c r="O25" s="20">
        <f t="shared" si="1"/>
        <v>0</v>
      </c>
      <c r="P25" s="28"/>
    </row>
    <row r="26" spans="1:16" ht="50.25" customHeight="1">
      <c r="A26" s="10">
        <v>18</v>
      </c>
      <c r="B26" s="15" t="s">
        <v>47</v>
      </c>
      <c r="C26" s="23">
        <v>523</v>
      </c>
      <c r="D26" s="15" t="s">
        <v>111</v>
      </c>
      <c r="E26" s="13" t="s">
        <v>48</v>
      </c>
      <c r="F26" s="13" t="s">
        <v>35</v>
      </c>
      <c r="G26" s="27">
        <v>43528</v>
      </c>
      <c r="H26" s="27">
        <v>43528</v>
      </c>
      <c r="I26" s="25"/>
      <c r="J26" s="30">
        <v>60</v>
      </c>
      <c r="K26" s="15" t="s">
        <v>163</v>
      </c>
      <c r="L26" s="61">
        <v>0</v>
      </c>
      <c r="M26" s="20">
        <f t="shared" si="0"/>
        <v>0</v>
      </c>
      <c r="N26" s="16">
        <v>0</v>
      </c>
      <c r="O26" s="20">
        <f t="shared" si="1"/>
        <v>0</v>
      </c>
      <c r="P26" s="17"/>
    </row>
    <row r="27" spans="1:16" ht="100.8">
      <c r="A27" s="10">
        <v>19</v>
      </c>
      <c r="B27" s="13" t="s">
        <v>41</v>
      </c>
      <c r="C27" s="23">
        <v>539</v>
      </c>
      <c r="D27" s="13" t="s">
        <v>112</v>
      </c>
      <c r="E27" s="23" t="s">
        <v>42</v>
      </c>
      <c r="F27" s="13" t="s">
        <v>35</v>
      </c>
      <c r="G27" s="26">
        <v>43522</v>
      </c>
      <c r="H27" s="26">
        <v>43522</v>
      </c>
      <c r="I27" s="25"/>
      <c r="J27" s="16">
        <v>857.57</v>
      </c>
      <c r="K27" s="15" t="s">
        <v>163</v>
      </c>
      <c r="L27" s="61">
        <v>0</v>
      </c>
      <c r="M27" s="20">
        <f t="shared" si="0"/>
        <v>0</v>
      </c>
      <c r="N27" s="16">
        <v>0</v>
      </c>
      <c r="O27" s="20">
        <f t="shared" si="1"/>
        <v>0</v>
      </c>
      <c r="P27" s="61"/>
    </row>
    <row r="28" spans="1:16" ht="57.75" customHeight="1">
      <c r="A28" s="10">
        <v>20</v>
      </c>
      <c r="B28" s="15" t="s">
        <v>87</v>
      </c>
      <c r="C28" s="23">
        <v>541</v>
      </c>
      <c r="D28" s="13" t="s">
        <v>130</v>
      </c>
      <c r="E28" s="13" t="s">
        <v>42</v>
      </c>
      <c r="F28" s="13" t="s">
        <v>35</v>
      </c>
      <c r="G28" s="26">
        <v>43522</v>
      </c>
      <c r="H28" s="26">
        <v>43522</v>
      </c>
      <c r="I28" s="25"/>
      <c r="J28" s="30">
        <v>740.74699999999996</v>
      </c>
      <c r="K28" s="15" t="s">
        <v>164</v>
      </c>
      <c r="L28" s="61">
        <v>0</v>
      </c>
      <c r="M28" s="20">
        <f t="shared" si="0"/>
        <v>0</v>
      </c>
      <c r="N28" s="16">
        <v>0</v>
      </c>
      <c r="O28" s="20">
        <f t="shared" si="1"/>
        <v>0</v>
      </c>
      <c r="P28" s="28"/>
    </row>
    <row r="29" spans="1:16" ht="73.5" customHeight="1">
      <c r="A29" s="10">
        <v>21</v>
      </c>
      <c r="B29" s="13" t="s">
        <v>43</v>
      </c>
      <c r="C29" s="23">
        <v>547</v>
      </c>
      <c r="D29" s="13" t="s">
        <v>113</v>
      </c>
      <c r="E29" s="23" t="s">
        <v>44</v>
      </c>
      <c r="F29" s="13" t="s">
        <v>35</v>
      </c>
      <c r="G29" s="26">
        <v>43517</v>
      </c>
      <c r="H29" s="24">
        <v>43517</v>
      </c>
      <c r="I29" s="25"/>
      <c r="J29" s="16">
        <v>265.625</v>
      </c>
      <c r="K29" s="15" t="s">
        <v>163</v>
      </c>
      <c r="L29" s="61">
        <v>0</v>
      </c>
      <c r="M29" s="20">
        <f t="shared" si="0"/>
        <v>0</v>
      </c>
      <c r="N29" s="16">
        <v>0</v>
      </c>
      <c r="O29" s="20">
        <f t="shared" si="1"/>
        <v>0</v>
      </c>
      <c r="P29" s="61"/>
    </row>
    <row r="30" spans="1:16" ht="48.75" customHeight="1">
      <c r="A30" s="10">
        <v>22</v>
      </c>
      <c r="B30" s="15" t="s">
        <v>53</v>
      </c>
      <c r="C30" s="23">
        <v>552</v>
      </c>
      <c r="D30" s="15" t="s">
        <v>114</v>
      </c>
      <c r="E30" s="13" t="s">
        <v>48</v>
      </c>
      <c r="F30" s="13" t="s">
        <v>35</v>
      </c>
      <c r="G30" s="27">
        <v>43528</v>
      </c>
      <c r="H30" s="27">
        <v>43528</v>
      </c>
      <c r="I30" s="25"/>
      <c r="J30" s="30">
        <v>72</v>
      </c>
      <c r="K30" s="15" t="s">
        <v>163</v>
      </c>
      <c r="L30" s="61">
        <v>0</v>
      </c>
      <c r="M30" s="20">
        <f t="shared" si="0"/>
        <v>0</v>
      </c>
      <c r="N30" s="16">
        <v>0</v>
      </c>
      <c r="O30" s="20">
        <f t="shared" si="1"/>
        <v>0</v>
      </c>
      <c r="P30" s="28"/>
    </row>
    <row r="31" spans="1:16" ht="54" customHeight="1">
      <c r="A31" s="10">
        <v>23</v>
      </c>
      <c r="B31" s="15" t="s">
        <v>83</v>
      </c>
      <c r="C31" s="23">
        <v>667</v>
      </c>
      <c r="D31" s="15" t="s">
        <v>129</v>
      </c>
      <c r="E31" s="13" t="s">
        <v>84</v>
      </c>
      <c r="F31" s="13" t="s">
        <v>35</v>
      </c>
      <c r="G31" s="27">
        <v>43521</v>
      </c>
      <c r="H31" s="25">
        <v>43521</v>
      </c>
      <c r="I31" s="25"/>
      <c r="J31" s="30">
        <v>242.47499999999999</v>
      </c>
      <c r="K31" s="15" t="s">
        <v>165</v>
      </c>
      <c r="L31" s="61">
        <v>0</v>
      </c>
      <c r="M31" s="20">
        <f t="shared" si="0"/>
        <v>0</v>
      </c>
      <c r="N31" s="16">
        <v>0</v>
      </c>
      <c r="O31" s="20">
        <f t="shared" si="1"/>
        <v>0</v>
      </c>
      <c r="P31" s="28"/>
    </row>
    <row r="32" spans="1:16" ht="68.25" customHeight="1">
      <c r="A32" s="10">
        <v>24</v>
      </c>
      <c r="B32" s="15" t="s">
        <v>49</v>
      </c>
      <c r="C32" s="23">
        <v>704</v>
      </c>
      <c r="D32" s="15" t="s">
        <v>115</v>
      </c>
      <c r="E32" s="13" t="s">
        <v>50</v>
      </c>
      <c r="F32" s="13" t="s">
        <v>35</v>
      </c>
      <c r="G32" s="27">
        <v>43523</v>
      </c>
      <c r="H32" s="27">
        <v>43523</v>
      </c>
      <c r="I32" s="25"/>
      <c r="J32" s="30">
        <v>85.8</v>
      </c>
      <c r="K32" s="15" t="s">
        <v>163</v>
      </c>
      <c r="L32" s="61">
        <v>0</v>
      </c>
      <c r="M32" s="20">
        <f t="shared" si="0"/>
        <v>0</v>
      </c>
      <c r="N32" s="16">
        <v>0</v>
      </c>
      <c r="O32" s="20">
        <f t="shared" si="1"/>
        <v>0</v>
      </c>
      <c r="P32" s="28"/>
    </row>
    <row r="33" spans="1:16" ht="68.25" customHeight="1">
      <c r="A33" s="10">
        <v>25</v>
      </c>
      <c r="B33" s="15" t="s">
        <v>45</v>
      </c>
      <c r="C33" s="23">
        <v>1095</v>
      </c>
      <c r="D33" s="15" t="s">
        <v>104</v>
      </c>
      <c r="E33" s="13" t="s">
        <v>46</v>
      </c>
      <c r="F33" s="13" t="s">
        <v>35</v>
      </c>
      <c r="G33" s="27">
        <v>43521</v>
      </c>
      <c r="H33" s="25">
        <v>43521</v>
      </c>
      <c r="I33" s="25"/>
      <c r="J33" s="30">
        <v>73.08</v>
      </c>
      <c r="K33" s="15" t="s">
        <v>163</v>
      </c>
      <c r="L33" s="61">
        <v>0</v>
      </c>
      <c r="M33" s="20">
        <f t="shared" si="0"/>
        <v>0</v>
      </c>
      <c r="N33" s="16">
        <v>0</v>
      </c>
      <c r="O33" s="20">
        <f t="shared" si="1"/>
        <v>0</v>
      </c>
      <c r="P33" s="28"/>
    </row>
    <row r="34" spans="1:16" ht="69" customHeight="1">
      <c r="A34" s="10">
        <v>26</v>
      </c>
      <c r="B34" s="15" t="s">
        <v>45</v>
      </c>
      <c r="C34" s="23">
        <v>1213</v>
      </c>
      <c r="D34" s="15" t="s">
        <v>116</v>
      </c>
      <c r="E34" s="13" t="s">
        <v>54</v>
      </c>
      <c r="F34" s="13" t="s">
        <v>35</v>
      </c>
      <c r="G34" s="27">
        <v>43521</v>
      </c>
      <c r="H34" s="25">
        <v>43521</v>
      </c>
      <c r="I34" s="25"/>
      <c r="J34" s="30">
        <v>73.08</v>
      </c>
      <c r="K34" s="15" t="s">
        <v>163</v>
      </c>
      <c r="L34" s="61">
        <v>0</v>
      </c>
      <c r="M34" s="20">
        <f t="shared" si="0"/>
        <v>0</v>
      </c>
      <c r="N34" s="16">
        <v>0</v>
      </c>
      <c r="O34" s="20">
        <f t="shared" si="1"/>
        <v>0</v>
      </c>
      <c r="P34" s="28"/>
    </row>
    <row r="35" spans="1:16" ht="81" customHeight="1">
      <c r="A35" s="11">
        <v>27</v>
      </c>
      <c r="B35" s="15" t="s">
        <v>74</v>
      </c>
      <c r="C35" s="23">
        <v>41</v>
      </c>
      <c r="D35" s="15" t="s">
        <v>131</v>
      </c>
      <c r="E35" s="13" t="s">
        <v>118</v>
      </c>
      <c r="F35" s="2" t="s">
        <v>19</v>
      </c>
      <c r="G35" s="27">
        <v>43511</v>
      </c>
      <c r="H35" s="24">
        <v>43488</v>
      </c>
      <c r="I35" s="13"/>
      <c r="J35" s="62">
        <v>154.375</v>
      </c>
      <c r="K35" s="15" t="s">
        <v>166</v>
      </c>
      <c r="L35" s="14">
        <v>0</v>
      </c>
      <c r="M35" s="20">
        <f t="shared" si="0"/>
        <v>0</v>
      </c>
      <c r="N35" s="71">
        <v>0</v>
      </c>
      <c r="O35" s="20">
        <f t="shared" si="1"/>
        <v>0</v>
      </c>
      <c r="P35" s="15"/>
    </row>
    <row r="36" spans="1:16" ht="67.5" customHeight="1">
      <c r="A36" s="11">
        <v>28</v>
      </c>
      <c r="B36" s="15" t="s">
        <v>73</v>
      </c>
      <c r="C36" s="23">
        <v>57</v>
      </c>
      <c r="D36" s="15" t="s">
        <v>127</v>
      </c>
      <c r="E36" s="13" t="s">
        <v>72</v>
      </c>
      <c r="F36" s="2" t="s">
        <v>19</v>
      </c>
      <c r="G36" s="27">
        <v>43511</v>
      </c>
      <c r="H36" s="24">
        <v>43488</v>
      </c>
      <c r="I36" s="13"/>
      <c r="J36" s="62">
        <v>372.26499999999999</v>
      </c>
      <c r="K36" s="15" t="s">
        <v>167</v>
      </c>
      <c r="L36" s="14">
        <v>0</v>
      </c>
      <c r="M36" s="20">
        <f t="shared" si="0"/>
        <v>0</v>
      </c>
      <c r="N36" s="71">
        <v>0</v>
      </c>
      <c r="O36" s="20">
        <f t="shared" si="1"/>
        <v>0</v>
      </c>
      <c r="P36" s="15"/>
    </row>
    <row r="37" spans="1:16" ht="66.75" customHeight="1">
      <c r="A37" s="10">
        <v>29</v>
      </c>
      <c r="B37" s="15" t="s">
        <v>64</v>
      </c>
      <c r="C37" s="23">
        <v>61</v>
      </c>
      <c r="D37" s="15" t="s">
        <v>132</v>
      </c>
      <c r="E37" s="13" t="s">
        <v>119</v>
      </c>
      <c r="F37" s="2" t="s">
        <v>19</v>
      </c>
      <c r="G37" s="27">
        <v>43494</v>
      </c>
      <c r="H37" s="24">
        <v>43488</v>
      </c>
      <c r="I37" s="25"/>
      <c r="J37" s="30">
        <v>345.09</v>
      </c>
      <c r="K37" s="15" t="s">
        <v>168</v>
      </c>
      <c r="L37" s="17">
        <v>0</v>
      </c>
      <c r="M37" s="20">
        <f t="shared" si="0"/>
        <v>0</v>
      </c>
      <c r="N37" s="70">
        <v>0</v>
      </c>
      <c r="O37" s="20">
        <f t="shared" si="1"/>
        <v>0</v>
      </c>
      <c r="P37" s="15"/>
    </row>
    <row r="38" spans="1:16" ht="155.25" customHeight="1">
      <c r="A38" s="10">
        <v>30</v>
      </c>
      <c r="B38" s="15" t="s">
        <v>120</v>
      </c>
      <c r="C38" s="23">
        <v>71</v>
      </c>
      <c r="D38" s="15" t="s">
        <v>121</v>
      </c>
      <c r="E38" s="13" t="s">
        <v>66</v>
      </c>
      <c r="F38" s="2" t="s">
        <v>19</v>
      </c>
      <c r="G38" s="27">
        <v>43515</v>
      </c>
      <c r="H38" s="24">
        <v>43488</v>
      </c>
      <c r="I38" s="25" t="s">
        <v>159</v>
      </c>
      <c r="J38" s="13">
        <v>299.13099999999997</v>
      </c>
      <c r="K38" s="81" t="s">
        <v>169</v>
      </c>
      <c r="L38" s="20">
        <v>16.2</v>
      </c>
      <c r="M38" s="20">
        <f t="shared" si="0"/>
        <v>5.4156874412882656</v>
      </c>
      <c r="N38" s="69">
        <v>16.2</v>
      </c>
      <c r="O38" s="20">
        <f t="shared" si="1"/>
        <v>5.4156874412882656</v>
      </c>
      <c r="P38" s="15"/>
    </row>
    <row r="39" spans="1:16" ht="69" customHeight="1">
      <c r="A39" s="11">
        <v>31</v>
      </c>
      <c r="B39" s="15" t="s">
        <v>70</v>
      </c>
      <c r="C39" s="23">
        <v>75</v>
      </c>
      <c r="D39" s="15" t="s">
        <v>121</v>
      </c>
      <c r="E39" s="13" t="s">
        <v>66</v>
      </c>
      <c r="F39" s="2" t="s">
        <v>19</v>
      </c>
      <c r="G39" s="27">
        <v>43514</v>
      </c>
      <c r="H39" s="24">
        <v>43488</v>
      </c>
      <c r="I39" s="13"/>
      <c r="J39" s="62">
        <v>199.99799999999999</v>
      </c>
      <c r="K39" s="15" t="s">
        <v>155</v>
      </c>
      <c r="L39" s="14">
        <v>0</v>
      </c>
      <c r="M39" s="20">
        <f t="shared" si="0"/>
        <v>0</v>
      </c>
      <c r="N39" s="71">
        <v>0</v>
      </c>
      <c r="O39" s="20">
        <f t="shared" si="1"/>
        <v>0</v>
      </c>
      <c r="P39" s="15"/>
    </row>
    <row r="40" spans="1:16" ht="87" customHeight="1">
      <c r="A40" s="11">
        <v>32</v>
      </c>
      <c r="B40" s="15" t="s">
        <v>68</v>
      </c>
      <c r="C40" s="23">
        <v>118</v>
      </c>
      <c r="D40" s="15" t="s">
        <v>133</v>
      </c>
      <c r="E40" s="13" t="s">
        <v>69</v>
      </c>
      <c r="F40" s="2" t="s">
        <v>19</v>
      </c>
      <c r="G40" s="27">
        <v>43516</v>
      </c>
      <c r="H40" s="24">
        <v>43488</v>
      </c>
      <c r="I40" s="13"/>
      <c r="J40" s="62">
        <v>298.91399999999999</v>
      </c>
      <c r="K40" s="15" t="s">
        <v>155</v>
      </c>
      <c r="L40" s="14">
        <v>0</v>
      </c>
      <c r="M40" s="20">
        <f t="shared" si="0"/>
        <v>0</v>
      </c>
      <c r="N40" s="71">
        <v>0</v>
      </c>
      <c r="O40" s="20">
        <f t="shared" si="1"/>
        <v>0</v>
      </c>
      <c r="P40" s="15"/>
    </row>
    <row r="41" spans="1:16" ht="70.5" customHeight="1">
      <c r="A41" s="11">
        <v>33</v>
      </c>
      <c r="B41" s="15" t="s">
        <v>86</v>
      </c>
      <c r="C41" s="23">
        <v>326</v>
      </c>
      <c r="D41" s="15" t="s">
        <v>134</v>
      </c>
      <c r="E41" s="13" t="s">
        <v>122</v>
      </c>
      <c r="F41" s="2" t="s">
        <v>19</v>
      </c>
      <c r="G41" s="27">
        <v>43510</v>
      </c>
      <c r="H41" s="24">
        <v>43488</v>
      </c>
      <c r="I41" s="25"/>
      <c r="J41" s="30">
        <v>122.09</v>
      </c>
      <c r="K41" s="15" t="s">
        <v>148</v>
      </c>
      <c r="L41" s="14">
        <v>0</v>
      </c>
      <c r="M41" s="20">
        <f t="shared" si="0"/>
        <v>0</v>
      </c>
      <c r="N41" s="71">
        <v>0</v>
      </c>
      <c r="O41" s="20">
        <f t="shared" si="1"/>
        <v>0</v>
      </c>
      <c r="P41" s="13"/>
    </row>
    <row r="42" spans="1:16" ht="52.5" customHeight="1">
      <c r="A42" s="11">
        <v>34</v>
      </c>
      <c r="B42" s="15" t="s">
        <v>81</v>
      </c>
      <c r="C42" s="23">
        <v>450</v>
      </c>
      <c r="D42" s="15" t="s">
        <v>135</v>
      </c>
      <c r="E42" s="13" t="s">
        <v>82</v>
      </c>
      <c r="F42" s="2" t="s">
        <v>19</v>
      </c>
      <c r="G42" s="2"/>
      <c r="H42" s="24">
        <v>43488</v>
      </c>
      <c r="I42" s="25"/>
      <c r="J42" s="13">
        <v>303.613</v>
      </c>
      <c r="K42" s="15" t="s">
        <v>148</v>
      </c>
      <c r="L42" s="14">
        <v>0</v>
      </c>
      <c r="M42" s="20">
        <f t="shared" si="0"/>
        <v>0</v>
      </c>
      <c r="N42" s="71">
        <v>0</v>
      </c>
      <c r="O42" s="20">
        <f t="shared" si="1"/>
        <v>0</v>
      </c>
      <c r="P42" s="13"/>
    </row>
    <row r="43" spans="1:16" ht="52.5" customHeight="1">
      <c r="A43" s="11">
        <v>35</v>
      </c>
      <c r="B43" s="15" t="s">
        <v>89</v>
      </c>
      <c r="C43" s="23">
        <v>540</v>
      </c>
      <c r="D43" s="15" t="s">
        <v>134</v>
      </c>
      <c r="E43" s="13" t="s">
        <v>42</v>
      </c>
      <c r="F43" s="2" t="s">
        <v>19</v>
      </c>
      <c r="G43" s="27">
        <v>43497</v>
      </c>
      <c r="H43" s="24">
        <v>43488</v>
      </c>
      <c r="I43" s="25"/>
      <c r="J43" s="30">
        <v>744.44</v>
      </c>
      <c r="K43" s="15" t="s">
        <v>148</v>
      </c>
      <c r="L43" s="14">
        <v>0</v>
      </c>
      <c r="M43" s="20">
        <f t="shared" si="0"/>
        <v>0</v>
      </c>
      <c r="N43" s="71">
        <v>0</v>
      </c>
      <c r="O43" s="20">
        <f t="shared" si="1"/>
        <v>0</v>
      </c>
      <c r="P43" s="13"/>
    </row>
    <row r="44" spans="1:16" ht="81.75" customHeight="1">
      <c r="A44" s="11">
        <v>36</v>
      </c>
      <c r="B44" s="15" t="s">
        <v>92</v>
      </c>
      <c r="C44" s="23">
        <v>600</v>
      </c>
      <c r="D44" s="15" t="s">
        <v>136</v>
      </c>
      <c r="E44" s="13" t="s">
        <v>91</v>
      </c>
      <c r="F44" s="2" t="s">
        <v>19</v>
      </c>
      <c r="G44" s="2"/>
      <c r="H44" s="25"/>
      <c r="I44" s="25"/>
      <c r="J44" s="30">
        <v>193</v>
      </c>
      <c r="K44" s="15" t="s">
        <v>149</v>
      </c>
      <c r="L44" s="14">
        <v>0</v>
      </c>
      <c r="M44" s="20">
        <f t="shared" si="0"/>
        <v>0</v>
      </c>
      <c r="N44" s="71">
        <v>0</v>
      </c>
      <c r="O44" s="20">
        <f t="shared" si="1"/>
        <v>0</v>
      </c>
      <c r="P44" s="2"/>
    </row>
    <row r="45" spans="1:16" ht="79.5" customHeight="1">
      <c r="A45" s="11">
        <v>37</v>
      </c>
      <c r="B45" s="15" t="s">
        <v>95</v>
      </c>
      <c r="C45" s="23">
        <v>604</v>
      </c>
      <c r="D45" s="15" t="s">
        <v>137</v>
      </c>
      <c r="E45" s="13" t="s">
        <v>91</v>
      </c>
      <c r="F45" s="2" t="s">
        <v>19</v>
      </c>
      <c r="G45" s="2"/>
      <c r="H45" s="25"/>
      <c r="I45" s="25"/>
      <c r="J45" s="30">
        <v>193</v>
      </c>
      <c r="K45" s="15" t="s">
        <v>149</v>
      </c>
      <c r="L45" s="14">
        <v>0</v>
      </c>
      <c r="M45" s="20">
        <f t="shared" si="0"/>
        <v>0</v>
      </c>
      <c r="N45" s="71">
        <v>0</v>
      </c>
      <c r="O45" s="20">
        <f t="shared" si="1"/>
        <v>0</v>
      </c>
      <c r="P45" s="2"/>
    </row>
    <row r="46" spans="1:16" ht="81.75" customHeight="1">
      <c r="A46" s="11">
        <v>38</v>
      </c>
      <c r="B46" s="15" t="s">
        <v>90</v>
      </c>
      <c r="C46" s="23">
        <v>615</v>
      </c>
      <c r="D46" s="15" t="s">
        <v>138</v>
      </c>
      <c r="E46" s="13" t="s">
        <v>91</v>
      </c>
      <c r="F46" s="2" t="s">
        <v>19</v>
      </c>
      <c r="G46" s="2"/>
      <c r="H46" s="25"/>
      <c r="I46" s="25"/>
      <c r="J46" s="30">
        <v>193</v>
      </c>
      <c r="K46" s="15" t="s">
        <v>149</v>
      </c>
      <c r="L46" s="14">
        <v>0</v>
      </c>
      <c r="M46" s="20">
        <f t="shared" si="0"/>
        <v>0</v>
      </c>
      <c r="N46" s="71">
        <v>0</v>
      </c>
      <c r="O46" s="20">
        <f t="shared" si="1"/>
        <v>0</v>
      </c>
      <c r="P46" s="2"/>
    </row>
    <row r="47" spans="1:16" ht="78.75" customHeight="1">
      <c r="A47" s="11">
        <v>39</v>
      </c>
      <c r="B47" s="15" t="s">
        <v>93</v>
      </c>
      <c r="C47" s="23">
        <v>640</v>
      </c>
      <c r="D47" s="15" t="s">
        <v>139</v>
      </c>
      <c r="E47" s="13" t="s">
        <v>91</v>
      </c>
      <c r="F47" s="2" t="s">
        <v>19</v>
      </c>
      <c r="G47" s="2"/>
      <c r="H47" s="25"/>
      <c r="I47" s="25"/>
      <c r="J47" s="30">
        <v>143</v>
      </c>
      <c r="K47" s="15" t="s">
        <v>149</v>
      </c>
      <c r="L47" s="14">
        <v>0</v>
      </c>
      <c r="M47" s="20">
        <f t="shared" si="0"/>
        <v>0</v>
      </c>
      <c r="N47" s="71">
        <v>0</v>
      </c>
      <c r="O47" s="20">
        <f t="shared" si="1"/>
        <v>0</v>
      </c>
      <c r="P47" s="2"/>
    </row>
    <row r="48" spans="1:16" ht="81" customHeight="1">
      <c r="A48" s="11">
        <v>40</v>
      </c>
      <c r="B48" s="15" t="s">
        <v>94</v>
      </c>
      <c r="C48" s="23">
        <v>671</v>
      </c>
      <c r="D48" s="15" t="s">
        <v>140</v>
      </c>
      <c r="E48" s="13" t="s">
        <v>91</v>
      </c>
      <c r="F48" s="2" t="s">
        <v>19</v>
      </c>
      <c r="G48" s="2"/>
      <c r="H48" s="25"/>
      <c r="I48" s="25"/>
      <c r="J48" s="30">
        <v>143</v>
      </c>
      <c r="K48" s="15" t="s">
        <v>149</v>
      </c>
      <c r="L48" s="14">
        <v>0</v>
      </c>
      <c r="M48" s="20">
        <f t="shared" si="0"/>
        <v>0</v>
      </c>
      <c r="N48" s="71">
        <v>0</v>
      </c>
      <c r="O48" s="20">
        <f t="shared" si="1"/>
        <v>0</v>
      </c>
      <c r="P48" s="2"/>
    </row>
    <row r="49" spans="1:16" ht="74.25" customHeight="1">
      <c r="A49" s="10">
        <v>41</v>
      </c>
      <c r="B49" s="15" t="s">
        <v>67</v>
      </c>
      <c r="C49" s="23">
        <v>695</v>
      </c>
      <c r="D49" s="15" t="s">
        <v>141</v>
      </c>
      <c r="E49" s="13" t="s">
        <v>123</v>
      </c>
      <c r="F49" s="2" t="s">
        <v>19</v>
      </c>
      <c r="G49" s="27" t="s">
        <v>150</v>
      </c>
      <c r="H49" s="24">
        <v>43488</v>
      </c>
      <c r="I49" s="25"/>
      <c r="J49" s="13">
        <v>699.99900000000002</v>
      </c>
      <c r="K49" s="15" t="s">
        <v>170</v>
      </c>
      <c r="L49" s="20">
        <v>0</v>
      </c>
      <c r="M49" s="20">
        <f t="shared" si="0"/>
        <v>0</v>
      </c>
      <c r="N49" s="69">
        <v>0</v>
      </c>
      <c r="O49" s="20">
        <f t="shared" si="1"/>
        <v>0</v>
      </c>
      <c r="P49" s="15"/>
    </row>
    <row r="50" spans="1:16" ht="68.25" customHeight="1">
      <c r="A50" s="11">
        <v>42</v>
      </c>
      <c r="B50" s="15" t="s">
        <v>77</v>
      </c>
      <c r="C50" s="23">
        <v>926</v>
      </c>
      <c r="D50" s="15" t="s">
        <v>142</v>
      </c>
      <c r="E50" s="13" t="s">
        <v>78</v>
      </c>
      <c r="F50" s="2" t="s">
        <v>19</v>
      </c>
      <c r="G50" s="27">
        <v>43510</v>
      </c>
      <c r="H50" s="24">
        <v>43488</v>
      </c>
      <c r="I50" s="25">
        <v>43531</v>
      </c>
      <c r="J50" s="30">
        <v>440</v>
      </c>
      <c r="K50" s="15" t="s">
        <v>171</v>
      </c>
      <c r="L50" s="14">
        <v>23</v>
      </c>
      <c r="M50" s="20">
        <f t="shared" si="0"/>
        <v>5.2272727272727266</v>
      </c>
      <c r="N50" s="71">
        <v>23</v>
      </c>
      <c r="O50" s="20">
        <f t="shared" si="1"/>
        <v>5.2272727272727266</v>
      </c>
      <c r="P50" s="13"/>
    </row>
    <row r="51" spans="1:16" ht="103.5" customHeight="1">
      <c r="A51" s="11">
        <v>43</v>
      </c>
      <c r="B51" s="15" t="s">
        <v>79</v>
      </c>
      <c r="C51" s="23">
        <v>934</v>
      </c>
      <c r="D51" s="15" t="s">
        <v>142</v>
      </c>
      <c r="E51" s="13" t="s">
        <v>80</v>
      </c>
      <c r="F51" s="2" t="s">
        <v>19</v>
      </c>
      <c r="G51" s="2" t="s">
        <v>151</v>
      </c>
      <c r="H51" s="24">
        <v>43488</v>
      </c>
      <c r="I51" s="25">
        <v>43501</v>
      </c>
      <c r="J51" s="30">
        <v>494</v>
      </c>
      <c r="K51" s="15" t="s">
        <v>172</v>
      </c>
      <c r="L51" s="20">
        <v>199.5</v>
      </c>
      <c r="M51" s="20">
        <f t="shared" si="0"/>
        <v>40.384615384615387</v>
      </c>
      <c r="N51" s="69">
        <v>199.5</v>
      </c>
      <c r="O51" s="20">
        <f t="shared" si="1"/>
        <v>40.384615384615387</v>
      </c>
      <c r="P51" s="13"/>
    </row>
    <row r="52" spans="1:16" ht="51.75" customHeight="1">
      <c r="A52" s="11">
        <v>44</v>
      </c>
      <c r="B52" s="15" t="s">
        <v>88</v>
      </c>
      <c r="C52" s="23">
        <v>952</v>
      </c>
      <c r="D52" s="15" t="s">
        <v>135</v>
      </c>
      <c r="E52" s="13" t="s">
        <v>82</v>
      </c>
      <c r="F52" s="2" t="s">
        <v>19</v>
      </c>
      <c r="G52" s="2"/>
      <c r="H52" s="24">
        <v>43488</v>
      </c>
      <c r="I52" s="25"/>
      <c r="J52" s="30">
        <v>716.5</v>
      </c>
      <c r="K52" s="15" t="s">
        <v>149</v>
      </c>
      <c r="L52" s="14">
        <v>0</v>
      </c>
      <c r="M52" s="20">
        <f t="shared" si="0"/>
        <v>0</v>
      </c>
      <c r="N52" s="71">
        <v>0</v>
      </c>
      <c r="O52" s="20">
        <f t="shared" si="1"/>
        <v>0</v>
      </c>
      <c r="P52" s="13"/>
    </row>
    <row r="53" spans="1:16" ht="69" customHeight="1" thickBot="1">
      <c r="A53" s="63">
        <v>45</v>
      </c>
      <c r="B53" s="19" t="s">
        <v>85</v>
      </c>
      <c r="C53" s="21">
        <v>1203</v>
      </c>
      <c r="D53" s="19" t="s">
        <v>143</v>
      </c>
      <c r="E53" s="18" t="s">
        <v>29</v>
      </c>
      <c r="F53" s="12" t="s">
        <v>19</v>
      </c>
      <c r="G53" s="12"/>
      <c r="H53" s="22"/>
      <c r="I53" s="22"/>
      <c r="J53" s="64">
        <v>408</v>
      </c>
      <c r="K53" s="19"/>
      <c r="L53" s="82">
        <v>0</v>
      </c>
      <c r="M53" s="74">
        <f t="shared" si="0"/>
        <v>0</v>
      </c>
      <c r="N53" s="72">
        <v>0</v>
      </c>
      <c r="O53" s="74">
        <f t="shared" si="1"/>
        <v>0</v>
      </c>
      <c r="P53" s="12" t="s">
        <v>152</v>
      </c>
    </row>
    <row r="54" spans="1:16" s="7" customFormat="1" ht="26.25" customHeight="1" thickBot="1">
      <c r="A54" s="55"/>
      <c r="B54" s="56" t="s">
        <v>13</v>
      </c>
      <c r="C54" s="57" t="s">
        <v>15</v>
      </c>
      <c r="D54" s="57" t="s">
        <v>15</v>
      </c>
      <c r="E54" s="57" t="s">
        <v>15</v>
      </c>
      <c r="F54" s="57" t="s">
        <v>15</v>
      </c>
      <c r="G54" s="57" t="s">
        <v>15</v>
      </c>
      <c r="H54" s="57" t="s">
        <v>15</v>
      </c>
      <c r="I54" s="57" t="s">
        <v>15</v>
      </c>
      <c r="J54" s="73">
        <f>SUM(J9:J53)</f>
        <v>18276.378999999997</v>
      </c>
      <c r="K54" s="58" t="s">
        <v>15</v>
      </c>
      <c r="L54" s="73">
        <f>SUM(L9:L53)</f>
        <v>426.9</v>
      </c>
      <c r="M54" s="75">
        <f t="shared" si="0"/>
        <v>2.3358018565931471</v>
      </c>
      <c r="N54" s="73">
        <f>SUM(N9:N53)</f>
        <v>426.9</v>
      </c>
      <c r="O54" s="75">
        <f t="shared" si="1"/>
        <v>2.3358018565931471</v>
      </c>
      <c r="P54" s="59" t="s">
        <v>15</v>
      </c>
    </row>
    <row r="55" spans="1:16" s="68" customFormat="1" ht="26.25" customHeight="1">
      <c r="A55" s="88" t="s">
        <v>14</v>
      </c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</row>
    <row r="56" spans="1:16" s="7" customFormat="1" ht="26.25" customHeight="1">
      <c r="A56" s="88" t="s">
        <v>147</v>
      </c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</row>
    <row r="57" spans="1:16" s="7" customFormat="1" ht="26.25" customHeight="1" thickBot="1">
      <c r="A57" s="66"/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89" t="s">
        <v>173</v>
      </c>
      <c r="M57" s="89"/>
      <c r="N57" s="89"/>
      <c r="O57" s="89"/>
      <c r="P57" s="89"/>
    </row>
    <row r="58" spans="1:16" ht="112.5" customHeight="1">
      <c r="A58" s="35">
        <v>1</v>
      </c>
      <c r="B58" s="36" t="s">
        <v>96</v>
      </c>
      <c r="C58" s="37">
        <v>471</v>
      </c>
      <c r="D58" s="36" t="s">
        <v>97</v>
      </c>
      <c r="E58" s="38" t="s">
        <v>98</v>
      </c>
      <c r="F58" s="39" t="s">
        <v>19</v>
      </c>
      <c r="G58" s="40" t="s">
        <v>99</v>
      </c>
      <c r="H58" s="41">
        <v>43235</v>
      </c>
      <c r="I58" s="41" t="s">
        <v>100</v>
      </c>
      <c r="J58" s="42">
        <v>392.8</v>
      </c>
      <c r="K58" s="36" t="s">
        <v>160</v>
      </c>
      <c r="L58" s="43">
        <v>0</v>
      </c>
      <c r="M58" s="43">
        <f t="shared" ref="M58:M59" si="4">SUM(L58/J58*100)</f>
        <v>0</v>
      </c>
      <c r="N58" s="43">
        <v>0</v>
      </c>
      <c r="O58" s="43">
        <f t="shared" ref="O58:O59" si="5">SUM(L58/J58*100)</f>
        <v>0</v>
      </c>
      <c r="P58" s="44"/>
    </row>
    <row r="59" spans="1:16" ht="107.25" customHeight="1" thickBot="1">
      <c r="A59" s="45">
        <v>2</v>
      </c>
      <c r="B59" s="46" t="s">
        <v>101</v>
      </c>
      <c r="C59" s="47">
        <v>485</v>
      </c>
      <c r="D59" s="46" t="s">
        <v>102</v>
      </c>
      <c r="E59" s="48" t="s">
        <v>103</v>
      </c>
      <c r="F59" s="49" t="s">
        <v>19</v>
      </c>
      <c r="G59" s="50">
        <v>43265</v>
      </c>
      <c r="H59" s="51">
        <v>43265</v>
      </c>
      <c r="I59" s="51">
        <v>43390</v>
      </c>
      <c r="J59" s="52">
        <v>505.2</v>
      </c>
      <c r="K59" s="46" t="s">
        <v>161</v>
      </c>
      <c r="L59" s="53">
        <v>0</v>
      </c>
      <c r="M59" s="53">
        <f t="shared" si="4"/>
        <v>0</v>
      </c>
      <c r="N59" s="53">
        <v>0</v>
      </c>
      <c r="O59" s="53">
        <f t="shared" si="5"/>
        <v>0</v>
      </c>
      <c r="P59" s="54"/>
    </row>
    <row r="60" spans="1:16" ht="16.2" thickBot="1">
      <c r="A60" s="31"/>
      <c r="B60" s="32" t="s">
        <v>13</v>
      </c>
      <c r="C60" s="32"/>
      <c r="D60" s="32"/>
      <c r="E60" s="32"/>
      <c r="F60" s="32"/>
      <c r="G60" s="32"/>
      <c r="H60" s="32"/>
      <c r="I60" s="32"/>
      <c r="J60" s="33">
        <f>SUM(J58:J59)</f>
        <v>898</v>
      </c>
      <c r="K60" s="32"/>
      <c r="L60" s="76">
        <f>SUM(L58:L59)</f>
        <v>0</v>
      </c>
      <c r="M60" s="77">
        <f>L60/J60*100</f>
        <v>0</v>
      </c>
      <c r="N60" s="76">
        <f>SUM(N58:N59)</f>
        <v>0</v>
      </c>
      <c r="O60" s="78">
        <f>SUM(L60/J60*100)</f>
        <v>0</v>
      </c>
      <c r="P60" s="34"/>
    </row>
    <row r="61" spans="1:16" ht="21"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</row>
    <row r="62" spans="1:16" ht="20.399999999999999">
      <c r="B62" s="65" t="s">
        <v>174</v>
      </c>
      <c r="C62" s="65"/>
      <c r="D62" s="65"/>
      <c r="E62" s="65"/>
      <c r="F62" s="65"/>
      <c r="G62" s="65"/>
      <c r="H62" s="65"/>
      <c r="I62" s="65"/>
      <c r="J62" s="65"/>
      <c r="K62" s="65" t="s">
        <v>175</v>
      </c>
      <c r="L62" s="65"/>
      <c r="M62" s="65"/>
      <c r="N62" s="65"/>
    </row>
  </sheetData>
  <mergeCells count="21">
    <mergeCell ref="A1:P1"/>
    <mergeCell ref="A2:P2"/>
    <mergeCell ref="L3:P3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P4"/>
    <mergeCell ref="J5:J6"/>
    <mergeCell ref="K5:K6"/>
    <mergeCell ref="L5:M5"/>
    <mergeCell ref="N5:O5"/>
    <mergeCell ref="A8:P8"/>
    <mergeCell ref="A55:P55"/>
    <mergeCell ref="L57:P57"/>
    <mergeCell ref="A56:P56"/>
  </mergeCells>
  <pageMargins left="0" right="0" top="0.23622047244094491" bottom="0.19685039370078741" header="0.19685039370078741" footer="0.19685039370078741"/>
  <pageSetup paperSize="9" scale="50" fitToHeight="4" orientation="landscape" r:id="rId1"/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Кабінет-116-1-1</dc:creator>
  <cp:lastModifiedBy>n.fedonyuk</cp:lastModifiedBy>
  <cp:lastPrinted>2019-05-07T08:31:28Z</cp:lastPrinted>
  <dcterms:created xsi:type="dcterms:W3CDTF">2018-05-21T07:53:57Z</dcterms:created>
  <dcterms:modified xsi:type="dcterms:W3CDTF">2019-05-07T12:55:54Z</dcterms:modified>
</cp:coreProperties>
</file>